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2019\ASEH-2019\4 ASHE 4TO TRIMESTRE 2019\04_SIIGF_04_2019\"/>
    </mc:Choice>
  </mc:AlternateContent>
  <bookViews>
    <workbookView xWindow="-120" yWindow="-120" windowWidth="20730" windowHeight="11160" tabRatio="882" activeTab="1"/>
  </bookViews>
  <sheets>
    <sheet name="Plazas" sheetId="1" r:id="rId1"/>
    <sheet name="Plantilla" sheetId="2" r:id="rId2"/>
    <sheet name="Fuente de Financiamiento" sheetId="7" r:id="rId3"/>
    <sheet name="Tipo de Trabajador" sheetId="5" r:id="rId4"/>
    <sheet name="Referencias Plazas" sheetId="9" r:id="rId5"/>
    <sheet name="Referencias Plantilla" sheetId="12" r:id="rId6"/>
    <sheet name="Instructivo_Plazas" sheetId="10" r:id="rId7"/>
    <sheet name="Instructivo_Plantilla" sheetId="11" r:id="rId8"/>
  </sheets>
  <externalReferences>
    <externalReference r:id="rId9"/>
  </externalReferences>
  <definedNames>
    <definedName name="_xlnm._FilterDatabase" localSheetId="2" hidden="1">'Fuente de Financiamiento'!$A$1:$D$322</definedName>
    <definedName name="_xlnm._FilterDatabase" localSheetId="7" hidden="1">Instructivo_Plantilla!$L$1:$L$1</definedName>
    <definedName name="_xlnm._FilterDatabase" localSheetId="1" hidden="1">Plantilla!$K$1:$L$286</definedName>
    <definedName name="_xlnm.Print_Area" localSheetId="0">Plazas!$A$1:$F$222</definedName>
    <definedName name="ca" localSheetId="5">#REF!</definedName>
    <definedName name="ca">#REF!</definedName>
    <definedName name="capitulo" localSheetId="5">#REF!</definedName>
    <definedName name="capitulo">#REF!</definedName>
    <definedName name="PAR" localSheetId="5">[1]PART!$1:$1048576</definedName>
    <definedName name="PAR" localSheetId="4">[1]PART!$1:$1048576</definedName>
    <definedName name="PAR">[1]PART!$1:$1048576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20" i="2" l="1"/>
  <c r="AE285" i="2" l="1"/>
  <c r="AE284" i="2"/>
  <c r="AE261" i="2"/>
  <c r="AE260" i="2"/>
  <c r="AE200" i="2"/>
  <c r="U262" i="2" l="1"/>
  <c r="U201" i="2"/>
  <c r="U79" i="2"/>
  <c r="Q117" i="2"/>
  <c r="F45" i="1" l="1"/>
  <c r="E45" i="1"/>
  <c r="F33" i="1"/>
  <c r="E33" i="1"/>
  <c r="F40" i="1"/>
  <c r="E40" i="1"/>
  <c r="F17" i="1"/>
  <c r="E17" i="1"/>
  <c r="Q22" i="2"/>
  <c r="T77" i="2" l="1"/>
  <c r="R77" i="2"/>
  <c r="Q77" i="2"/>
  <c r="R200" i="2"/>
  <c r="Q200" i="2"/>
  <c r="S77" i="2" l="1"/>
  <c r="S200" i="2"/>
  <c r="T1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0" i="2"/>
  <c r="T139" i="2"/>
  <c r="T138" i="2"/>
  <c r="T137" i="2"/>
  <c r="T136" i="2"/>
  <c r="T135" i="2"/>
  <c r="T134" i="2"/>
  <c r="T133" i="2"/>
  <c r="T132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AB78" i="2"/>
  <c r="Z78" i="2"/>
  <c r="AA78" i="2" l="1"/>
  <c r="U261" i="2"/>
  <c r="U200" i="2"/>
  <c r="N141" i="2"/>
  <c r="T141" i="2" s="1"/>
  <c r="N131" i="2"/>
  <c r="P33" i="2"/>
  <c r="P32" i="2"/>
  <c r="N33" i="2"/>
  <c r="T33" i="2" s="1"/>
  <c r="N32" i="2"/>
  <c r="Q15" i="2"/>
  <c r="Q16" i="2"/>
  <c r="Q17" i="2"/>
  <c r="Q18" i="2"/>
  <c r="Q19" i="2"/>
  <c r="Q20" i="2"/>
  <c r="Q21" i="2"/>
  <c r="Q23" i="2"/>
  <c r="Q24" i="2"/>
  <c r="Q25" i="2"/>
  <c r="Q26" i="2"/>
  <c r="Q27" i="2"/>
  <c r="Q28" i="2"/>
  <c r="Q29" i="2"/>
  <c r="Q30" i="2"/>
  <c r="Q31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2" i="2"/>
  <c r="Q133" i="2"/>
  <c r="Q134" i="2"/>
  <c r="Q135" i="2"/>
  <c r="Q136" i="2"/>
  <c r="Q137" i="2"/>
  <c r="Q138" i="2"/>
  <c r="Q139" i="2"/>
  <c r="Q140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P2" i="2"/>
  <c r="W2" i="2" s="1"/>
  <c r="AE73" i="2" l="1"/>
  <c r="U17" i="2"/>
  <c r="T32" i="2"/>
  <c r="AE72" i="2"/>
  <c r="T131" i="2"/>
  <c r="U78" i="2" s="1"/>
  <c r="AE199" i="2"/>
  <c r="U16" i="2"/>
  <c r="Q131" i="2"/>
  <c r="Q141" i="2"/>
  <c r="S141" i="2" s="1"/>
  <c r="Q33" i="2"/>
  <c r="Q32" i="2"/>
  <c r="S32" i="2" s="1"/>
  <c r="P3" i="2"/>
  <c r="P4" i="2"/>
  <c r="P5" i="2"/>
  <c r="P6" i="2"/>
  <c r="P7" i="2"/>
  <c r="P8" i="2"/>
  <c r="P9" i="2"/>
  <c r="P10" i="2"/>
  <c r="P11" i="2"/>
  <c r="P12" i="2"/>
  <c r="P13" i="2"/>
  <c r="N14" i="2"/>
  <c r="N3" i="2"/>
  <c r="N4" i="2"/>
  <c r="N5" i="2"/>
  <c r="N6" i="2"/>
  <c r="N7" i="2"/>
  <c r="N8" i="2"/>
  <c r="N9" i="2"/>
  <c r="N10" i="2"/>
  <c r="N11" i="2"/>
  <c r="N12" i="2"/>
  <c r="N13" i="2"/>
  <c r="N2" i="2"/>
  <c r="R15" i="2"/>
  <c r="T8" i="2" l="1"/>
  <c r="Q8" i="2"/>
  <c r="S8" i="2" s="1"/>
  <c r="T4" i="2"/>
  <c r="Q4" i="2"/>
  <c r="S4" i="2" s="1"/>
  <c r="T11" i="2"/>
  <c r="Q11" i="2"/>
  <c r="S11" i="2" s="1"/>
  <c r="Q2" i="2"/>
  <c r="S2" i="2" s="1"/>
  <c r="T2" i="2"/>
  <c r="T12" i="2"/>
  <c r="Q12" i="2"/>
  <c r="S12" i="2" s="1"/>
  <c r="T7" i="2"/>
  <c r="Q7" i="2"/>
  <c r="S7" i="2" s="1"/>
  <c r="T3" i="2"/>
  <c r="Q3" i="2"/>
  <c r="S3" i="2" s="1"/>
  <c r="T10" i="2"/>
  <c r="Q10" i="2"/>
  <c r="S10" i="2" s="1"/>
  <c r="T6" i="2"/>
  <c r="Q6" i="2"/>
  <c r="S6" i="2" s="1"/>
  <c r="T14" i="2"/>
  <c r="Q14" i="2"/>
  <c r="S14" i="2" s="1"/>
  <c r="T13" i="2"/>
  <c r="Q13" i="2"/>
  <c r="S13" i="2" s="1"/>
  <c r="T9" i="2"/>
  <c r="Q9" i="2"/>
  <c r="S9" i="2" s="1"/>
  <c r="T5" i="2"/>
  <c r="Q5" i="2"/>
  <c r="S5" i="2" s="1"/>
  <c r="S15" i="2"/>
  <c r="AE14" i="2" l="1"/>
  <c r="U5" i="2"/>
  <c r="T285" i="2"/>
  <c r="R88" i="2"/>
  <c r="S88" i="2" s="1"/>
  <c r="R16" i="2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S33" i="2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8" i="2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96" i="2"/>
  <c r="S96" i="2" s="1"/>
  <c r="R97" i="2"/>
  <c r="S97" i="2" s="1"/>
  <c r="R98" i="2"/>
  <c r="S98" i="2" s="1"/>
  <c r="R99" i="2"/>
  <c r="S99" i="2" s="1"/>
  <c r="R100" i="2"/>
  <c r="S100" i="2" s="1"/>
  <c r="R101" i="2"/>
  <c r="S101" i="2" s="1"/>
  <c r="R102" i="2"/>
  <c r="S102" i="2" s="1"/>
  <c r="R103" i="2"/>
  <c r="S103" i="2" s="1"/>
  <c r="R104" i="2"/>
  <c r="S104" i="2" s="1"/>
  <c r="R105" i="2"/>
  <c r="S105" i="2" s="1"/>
  <c r="R106" i="2"/>
  <c r="S106" i="2" s="1"/>
  <c r="R107" i="2"/>
  <c r="S107" i="2" s="1"/>
  <c r="R108" i="2"/>
  <c r="S108" i="2" s="1"/>
  <c r="R109" i="2"/>
  <c r="S109" i="2" s="1"/>
  <c r="R110" i="2"/>
  <c r="S110" i="2" s="1"/>
  <c r="R111" i="2"/>
  <c r="S111" i="2" s="1"/>
  <c r="R112" i="2"/>
  <c r="S112" i="2" s="1"/>
  <c r="R113" i="2"/>
  <c r="S113" i="2" s="1"/>
  <c r="R114" i="2"/>
  <c r="S114" i="2" s="1"/>
  <c r="R115" i="2"/>
  <c r="S115" i="2" s="1"/>
  <c r="R116" i="2"/>
  <c r="S116" i="2" s="1"/>
  <c r="R117" i="2"/>
  <c r="S117" i="2" s="1"/>
  <c r="R118" i="2"/>
  <c r="S118" i="2" s="1"/>
  <c r="R119" i="2"/>
  <c r="S119" i="2" s="1"/>
  <c r="R120" i="2"/>
  <c r="S120" i="2" s="1"/>
  <c r="R121" i="2"/>
  <c r="S121" i="2" s="1"/>
  <c r="R122" i="2"/>
  <c r="S122" i="2" s="1"/>
  <c r="R123" i="2"/>
  <c r="S123" i="2" s="1"/>
  <c r="R124" i="2"/>
  <c r="S124" i="2" s="1"/>
  <c r="R125" i="2"/>
  <c r="S125" i="2" s="1"/>
  <c r="R126" i="2"/>
  <c r="S126" i="2" s="1"/>
  <c r="R127" i="2"/>
  <c r="S127" i="2" s="1"/>
  <c r="R128" i="2"/>
  <c r="S128" i="2" s="1"/>
  <c r="R129" i="2"/>
  <c r="S129" i="2" s="1"/>
  <c r="R130" i="2"/>
  <c r="S130" i="2" s="1"/>
  <c r="R132" i="2"/>
  <c r="S132" i="2" s="1"/>
  <c r="R133" i="2"/>
  <c r="S133" i="2" s="1"/>
  <c r="R134" i="2"/>
  <c r="S134" i="2" s="1"/>
  <c r="R135" i="2"/>
  <c r="S135" i="2" s="1"/>
  <c r="R136" i="2"/>
  <c r="S136" i="2" s="1"/>
  <c r="R137" i="2"/>
  <c r="S137" i="2" s="1"/>
  <c r="R138" i="2"/>
  <c r="S138" i="2" s="1"/>
  <c r="R139" i="2"/>
  <c r="S139" i="2" s="1"/>
  <c r="R140" i="2"/>
  <c r="S140" i="2" s="1"/>
  <c r="R142" i="2"/>
  <c r="S142" i="2" s="1"/>
  <c r="R143" i="2"/>
  <c r="S143" i="2" s="1"/>
  <c r="R144" i="2"/>
  <c r="S144" i="2" s="1"/>
  <c r="R145" i="2"/>
  <c r="S145" i="2" s="1"/>
  <c r="R146" i="2"/>
  <c r="S146" i="2" s="1"/>
  <c r="R147" i="2"/>
  <c r="S147" i="2" s="1"/>
  <c r="R148" i="2"/>
  <c r="S148" i="2" s="1"/>
  <c r="R149" i="2"/>
  <c r="S149" i="2" s="1"/>
  <c r="R150" i="2"/>
  <c r="S150" i="2" s="1"/>
  <c r="R151" i="2"/>
  <c r="S151" i="2" s="1"/>
  <c r="R152" i="2"/>
  <c r="S152" i="2" s="1"/>
  <c r="R153" i="2"/>
  <c r="S153" i="2" s="1"/>
  <c r="R154" i="2"/>
  <c r="S154" i="2" s="1"/>
  <c r="R155" i="2"/>
  <c r="S155" i="2" s="1"/>
  <c r="R156" i="2"/>
  <c r="S156" i="2" s="1"/>
  <c r="R157" i="2"/>
  <c r="S157" i="2" s="1"/>
  <c r="R158" i="2"/>
  <c r="S158" i="2" s="1"/>
  <c r="R159" i="2"/>
  <c r="S159" i="2" s="1"/>
  <c r="R160" i="2"/>
  <c r="S160" i="2" s="1"/>
  <c r="R161" i="2"/>
  <c r="S161" i="2" s="1"/>
  <c r="R162" i="2"/>
  <c r="S162" i="2" s="1"/>
  <c r="R163" i="2"/>
  <c r="S163" i="2" s="1"/>
  <c r="R164" i="2"/>
  <c r="S164" i="2" s="1"/>
  <c r="R165" i="2"/>
  <c r="S165" i="2" s="1"/>
  <c r="R166" i="2"/>
  <c r="S166" i="2" s="1"/>
  <c r="R167" i="2"/>
  <c r="S167" i="2" s="1"/>
  <c r="R168" i="2"/>
  <c r="S168" i="2" s="1"/>
  <c r="R169" i="2"/>
  <c r="S169" i="2" s="1"/>
  <c r="R170" i="2"/>
  <c r="S170" i="2" s="1"/>
  <c r="R171" i="2"/>
  <c r="S171" i="2" s="1"/>
  <c r="R172" i="2"/>
  <c r="S172" i="2" s="1"/>
  <c r="R173" i="2"/>
  <c r="S173" i="2" s="1"/>
  <c r="R174" i="2"/>
  <c r="S174" i="2" s="1"/>
  <c r="R175" i="2"/>
  <c r="S175" i="2" s="1"/>
  <c r="R176" i="2"/>
  <c r="S176" i="2" s="1"/>
  <c r="R177" i="2"/>
  <c r="S177" i="2" s="1"/>
  <c r="R178" i="2"/>
  <c r="S178" i="2" s="1"/>
  <c r="R179" i="2"/>
  <c r="S179" i="2" s="1"/>
  <c r="R180" i="2"/>
  <c r="S180" i="2" s="1"/>
  <c r="R181" i="2"/>
  <c r="S181" i="2" s="1"/>
  <c r="R182" i="2"/>
  <c r="S182" i="2" s="1"/>
  <c r="R183" i="2"/>
  <c r="S183" i="2" s="1"/>
  <c r="R184" i="2"/>
  <c r="S184" i="2" s="1"/>
  <c r="R185" i="2"/>
  <c r="S185" i="2" s="1"/>
  <c r="R186" i="2"/>
  <c r="S186" i="2" s="1"/>
  <c r="R187" i="2"/>
  <c r="S187" i="2" s="1"/>
  <c r="R188" i="2"/>
  <c r="S188" i="2" s="1"/>
  <c r="R189" i="2"/>
  <c r="S189" i="2" s="1"/>
  <c r="R190" i="2"/>
  <c r="S190" i="2" s="1"/>
  <c r="R191" i="2"/>
  <c r="S191" i="2" s="1"/>
  <c r="R192" i="2"/>
  <c r="S192" i="2" s="1"/>
  <c r="R193" i="2"/>
  <c r="S193" i="2" s="1"/>
  <c r="R194" i="2"/>
  <c r="S194" i="2" s="1"/>
  <c r="R195" i="2"/>
  <c r="S195" i="2" s="1"/>
  <c r="R196" i="2"/>
  <c r="S196" i="2" s="1"/>
  <c r="R197" i="2"/>
  <c r="S197" i="2" s="1"/>
  <c r="R198" i="2"/>
  <c r="S198" i="2" s="1"/>
  <c r="R199" i="2"/>
  <c r="S199" i="2" s="1"/>
  <c r="R201" i="2"/>
  <c r="R202" i="2"/>
  <c r="S202" i="2" s="1"/>
  <c r="R203" i="2"/>
  <c r="S203" i="2" s="1"/>
  <c r="R204" i="2"/>
  <c r="S204" i="2" s="1"/>
  <c r="R205" i="2"/>
  <c r="S205" i="2" s="1"/>
  <c r="R206" i="2"/>
  <c r="S206" i="2" s="1"/>
  <c r="R207" i="2"/>
  <c r="S207" i="2" s="1"/>
  <c r="R208" i="2"/>
  <c r="S208" i="2" s="1"/>
  <c r="R209" i="2"/>
  <c r="S209" i="2" s="1"/>
  <c r="R210" i="2"/>
  <c r="S210" i="2" s="1"/>
  <c r="R211" i="2"/>
  <c r="S211" i="2" s="1"/>
  <c r="R212" i="2"/>
  <c r="S212" i="2" s="1"/>
  <c r="R213" i="2"/>
  <c r="S213" i="2" s="1"/>
  <c r="R214" i="2"/>
  <c r="S214" i="2" s="1"/>
  <c r="R215" i="2"/>
  <c r="S215" i="2" s="1"/>
  <c r="R216" i="2"/>
  <c r="S216" i="2" s="1"/>
  <c r="R217" i="2"/>
  <c r="S217" i="2" s="1"/>
  <c r="R218" i="2"/>
  <c r="S218" i="2" s="1"/>
  <c r="R219" i="2"/>
  <c r="S219" i="2" s="1"/>
  <c r="R220" i="2"/>
  <c r="S220" i="2" s="1"/>
  <c r="R221" i="2"/>
  <c r="S221" i="2" s="1"/>
  <c r="R222" i="2"/>
  <c r="S222" i="2" s="1"/>
  <c r="R223" i="2"/>
  <c r="S223" i="2" s="1"/>
  <c r="R224" i="2"/>
  <c r="S224" i="2" s="1"/>
  <c r="R225" i="2"/>
  <c r="S225" i="2" s="1"/>
  <c r="R226" i="2"/>
  <c r="S226" i="2" s="1"/>
  <c r="R227" i="2"/>
  <c r="S227" i="2" s="1"/>
  <c r="R228" i="2"/>
  <c r="S228" i="2" s="1"/>
  <c r="R229" i="2"/>
  <c r="S229" i="2" s="1"/>
  <c r="R230" i="2"/>
  <c r="S230" i="2" s="1"/>
  <c r="R231" i="2"/>
  <c r="S231" i="2" s="1"/>
  <c r="R232" i="2"/>
  <c r="S232" i="2" s="1"/>
  <c r="R233" i="2"/>
  <c r="S233" i="2" s="1"/>
  <c r="R234" i="2"/>
  <c r="S234" i="2" s="1"/>
  <c r="R235" i="2"/>
  <c r="S235" i="2" s="1"/>
  <c r="R236" i="2"/>
  <c r="S236" i="2" s="1"/>
  <c r="R237" i="2"/>
  <c r="S237" i="2" s="1"/>
  <c r="R238" i="2"/>
  <c r="S238" i="2" s="1"/>
  <c r="R239" i="2"/>
  <c r="S239" i="2" s="1"/>
  <c r="R240" i="2"/>
  <c r="S240" i="2" s="1"/>
  <c r="R241" i="2"/>
  <c r="S241" i="2" s="1"/>
  <c r="R242" i="2"/>
  <c r="S242" i="2" s="1"/>
  <c r="R243" i="2"/>
  <c r="S243" i="2" s="1"/>
  <c r="R244" i="2"/>
  <c r="S244" i="2" s="1"/>
  <c r="R245" i="2"/>
  <c r="S245" i="2" s="1"/>
  <c r="R246" i="2"/>
  <c r="S246" i="2" s="1"/>
  <c r="R247" i="2"/>
  <c r="S247" i="2" s="1"/>
  <c r="R248" i="2"/>
  <c r="S248" i="2" s="1"/>
  <c r="R249" i="2"/>
  <c r="S249" i="2" s="1"/>
  <c r="R250" i="2"/>
  <c r="S250" i="2" s="1"/>
  <c r="R251" i="2"/>
  <c r="S251" i="2" s="1"/>
  <c r="R252" i="2"/>
  <c r="S252" i="2" s="1"/>
  <c r="R253" i="2"/>
  <c r="S253" i="2" s="1"/>
  <c r="R254" i="2"/>
  <c r="S254" i="2" s="1"/>
  <c r="R255" i="2"/>
  <c r="S255" i="2" s="1"/>
  <c r="R256" i="2"/>
  <c r="S256" i="2" s="1"/>
  <c r="R257" i="2"/>
  <c r="S257" i="2" s="1"/>
  <c r="R258" i="2"/>
  <c r="S258" i="2" s="1"/>
  <c r="R259" i="2"/>
  <c r="S259" i="2" s="1"/>
  <c r="R260" i="2"/>
  <c r="S260" i="2" s="1"/>
  <c r="R261" i="2"/>
  <c r="R262" i="2"/>
  <c r="S262" i="2" s="1"/>
  <c r="R263" i="2"/>
  <c r="S263" i="2" s="1"/>
  <c r="R264" i="2"/>
  <c r="S264" i="2" s="1"/>
  <c r="R265" i="2"/>
  <c r="S265" i="2" s="1"/>
  <c r="R266" i="2"/>
  <c r="S266" i="2" s="1"/>
  <c r="R267" i="2"/>
  <c r="S267" i="2" s="1"/>
  <c r="R268" i="2"/>
  <c r="S268" i="2" s="1"/>
  <c r="R269" i="2"/>
  <c r="S269" i="2" s="1"/>
  <c r="R270" i="2"/>
  <c r="S270" i="2" s="1"/>
  <c r="R271" i="2"/>
  <c r="S271" i="2" s="1"/>
  <c r="R272" i="2"/>
  <c r="S272" i="2" s="1"/>
  <c r="R273" i="2"/>
  <c r="S273" i="2" s="1"/>
  <c r="R274" i="2"/>
  <c r="S274" i="2" s="1"/>
  <c r="R275" i="2"/>
  <c r="S275" i="2" s="1"/>
  <c r="R276" i="2"/>
  <c r="S276" i="2" s="1"/>
  <c r="R277" i="2"/>
  <c r="S277" i="2" s="1"/>
  <c r="R278" i="2"/>
  <c r="S278" i="2" s="1"/>
  <c r="R279" i="2"/>
  <c r="S279" i="2" s="1"/>
  <c r="R280" i="2"/>
  <c r="S280" i="2" s="1"/>
  <c r="R281" i="2"/>
  <c r="S281" i="2" s="1"/>
  <c r="R282" i="2"/>
  <c r="S282" i="2" s="1"/>
  <c r="R283" i="2"/>
  <c r="S283" i="2" s="1"/>
  <c r="R284" i="2"/>
  <c r="S284" i="2" s="1"/>
  <c r="X79" i="2"/>
  <c r="S131" i="2"/>
  <c r="AE286" i="2" l="1"/>
  <c r="AE262" i="2"/>
  <c r="AE201" i="2"/>
  <c r="AE74" i="2"/>
  <c r="U18" i="2"/>
  <c r="S261" i="2"/>
  <c r="U263" i="2"/>
  <c r="S201" i="2"/>
  <c r="U202" i="2"/>
  <c r="U80" i="2"/>
  <c r="S78" i="2"/>
  <c r="S16" i="2"/>
  <c r="S285" i="2" l="1"/>
  <c r="Y78" i="2"/>
  <c r="U285" i="2" l="1"/>
  <c r="T286" i="2" s="1"/>
  <c r="S18" i="11"/>
  <c r="S17" i="11"/>
  <c r="S16" i="11"/>
  <c r="S15" i="11"/>
  <c r="S14" i="11"/>
  <c r="S13" i="11"/>
  <c r="S12" i="11"/>
  <c r="S11" i="11"/>
  <c r="S10" i="11"/>
  <c r="S9" i="11"/>
  <c r="S8" i="11"/>
</calcChain>
</file>

<file path=xl/sharedStrings.xml><?xml version="1.0" encoding="utf-8"?>
<sst xmlns="http://schemas.openxmlformats.org/spreadsheetml/2006/main" count="4390" uniqueCount="1642">
  <si>
    <t>Área de adscripción</t>
  </si>
  <si>
    <t>Cargo/ puesto / plaza</t>
  </si>
  <si>
    <t>Número de plazas</t>
  </si>
  <si>
    <t>Número de días de aguinaldo</t>
  </si>
  <si>
    <t>Remuneración total mensual de la plaza</t>
  </si>
  <si>
    <t>Importe total del aguinaldo de la plaza</t>
  </si>
  <si>
    <t>Fuente de Financiamiento</t>
  </si>
  <si>
    <t>Apellido paterno</t>
  </si>
  <si>
    <t>Apellido materno</t>
  </si>
  <si>
    <t>Nombre(s)</t>
  </si>
  <si>
    <t>Fecha de nacimiento</t>
  </si>
  <si>
    <t>CURP</t>
  </si>
  <si>
    <t>Fecha de ingreso</t>
  </si>
  <si>
    <t>Entidad / Municipio</t>
  </si>
  <si>
    <t>Sueldo mensual bruto</t>
  </si>
  <si>
    <t>Compensación mensual</t>
  </si>
  <si>
    <t>Otras percepciones</t>
  </si>
  <si>
    <t>Remuneración total mensual</t>
  </si>
  <si>
    <t>Importe total de aguinaldo</t>
  </si>
  <si>
    <t>Total de percepciones anual con aguinaldo</t>
  </si>
  <si>
    <r>
      <rPr>
        <sz val="10"/>
        <color indexed="9"/>
        <rFont val="Arial"/>
        <family val="2"/>
      </rPr>
      <t>Concepto</t>
    </r>
  </si>
  <si>
    <r>
      <rPr>
        <sz val="10"/>
        <color indexed="9"/>
        <rFont val="Arial"/>
        <family val="2"/>
      </rPr>
      <t>Fuente de Financiamiento</t>
    </r>
  </si>
  <si>
    <r>
      <rPr>
        <sz val="10"/>
        <color indexed="9"/>
        <rFont val="Arial"/>
        <family val="2"/>
      </rPr>
      <t>Clasificación Ley de Disciplina Financiera</t>
    </r>
  </si>
  <si>
    <t>0102010</t>
  </si>
  <si>
    <r>
      <rPr>
        <sz val="9"/>
        <rFont val="Arial"/>
        <family val="2"/>
      </rPr>
      <t>Financiamiento Banobras para Saneamiento Financiero</t>
    </r>
  </si>
  <si>
    <r>
      <rPr>
        <sz val="9"/>
        <rFont val="Calibri"/>
        <family val="2"/>
      </rPr>
      <t>Financiamientos Internos</t>
    </r>
  </si>
  <si>
    <r>
      <rPr>
        <sz val="9"/>
        <rFont val="Calibri"/>
        <family val="2"/>
      </rPr>
      <t>Ingresos Derivados de Financiamiento</t>
    </r>
  </si>
  <si>
    <t>0102020</t>
  </si>
  <si>
    <r>
      <rPr>
        <sz val="9"/>
        <rFont val="Arial"/>
        <family val="2"/>
      </rPr>
      <t>Financiamiento Banamex para Pago de CEBURES 2007</t>
    </r>
  </si>
  <si>
    <t>0102030</t>
  </si>
  <si>
    <r>
      <rPr>
        <sz val="9"/>
        <rFont val="Arial"/>
        <family val="2"/>
      </rPr>
      <t>Refinanciamiento FONREC 2012</t>
    </r>
  </si>
  <si>
    <t>0102040</t>
  </si>
  <si>
    <r>
      <rPr>
        <sz val="9"/>
        <rFont val="Arial"/>
        <family val="2"/>
      </rPr>
      <t>Refinanciamiento Crédito Refinería</t>
    </r>
  </si>
  <si>
    <t>0102050</t>
  </si>
  <si>
    <r>
      <rPr>
        <sz val="9"/>
        <rFont val="Arial"/>
        <family val="2"/>
      </rPr>
      <t>Bursatilizaciones</t>
    </r>
  </si>
  <si>
    <t>0102990</t>
  </si>
  <si>
    <r>
      <rPr>
        <sz val="9"/>
        <rFont val="Arial"/>
        <family val="2"/>
      </rPr>
      <t>Otros financiamientos</t>
    </r>
  </si>
  <si>
    <r>
      <rPr>
        <sz val="9"/>
        <rFont val="Arial"/>
        <family val="2"/>
      </rPr>
      <t>Impuesto sobre honorarios y otras actividades lucrativas</t>
    </r>
  </si>
  <si>
    <r>
      <rPr>
        <sz val="9"/>
        <rFont val="Calibri"/>
        <family val="2"/>
      </rPr>
      <t>Recursos Fiscales</t>
    </r>
  </si>
  <si>
    <r>
      <rPr>
        <sz val="9"/>
        <rFont val="Calibri"/>
        <family val="2"/>
      </rPr>
      <t>Ingresos de Libre Disposición</t>
    </r>
  </si>
  <si>
    <r>
      <rPr>
        <sz val="9"/>
        <rFont val="Arial"/>
        <family val="2"/>
      </rPr>
      <t>Impuesto Sobre Loterías, Rifas, Sorteos y Concursos</t>
    </r>
  </si>
  <si>
    <r>
      <rPr>
        <sz val="9"/>
        <rFont val="Arial"/>
        <family val="2"/>
      </rPr>
      <t>Impuesto Sobre Tenencia o Uso de Vehículos</t>
    </r>
  </si>
  <si>
    <r>
      <rPr>
        <sz val="9"/>
        <rFont val="Arial"/>
        <family val="2"/>
      </rPr>
      <t>Impuesto Sobre Adquisición de Vehículos Usados</t>
    </r>
  </si>
  <si>
    <r>
      <rPr>
        <sz val="9"/>
        <rFont val="Arial"/>
        <family val="2"/>
      </rPr>
      <t>Impuesto por la prestación de servicios de hospedaje</t>
    </r>
  </si>
  <si>
    <r>
      <rPr>
        <sz val="9"/>
        <rFont val="Arial"/>
        <family val="2"/>
      </rPr>
      <t>Impuestos sobre Nóminas</t>
    </r>
  </si>
  <si>
    <r>
      <rPr>
        <sz val="9"/>
        <rFont val="Arial"/>
        <family val="2"/>
      </rPr>
      <t>Actualización al Impuesto sobre Honorarios y otras actividades lucrativas</t>
    </r>
  </si>
  <si>
    <r>
      <rPr>
        <sz val="9"/>
        <rFont val="Arial"/>
        <family val="2"/>
      </rPr>
      <t>Actualización al Impuesto sobre Loterías, Rifas, Sorteos y Concursos</t>
    </r>
  </si>
  <si>
    <r>
      <rPr>
        <sz val="9"/>
        <rFont val="Arial"/>
        <family val="2"/>
      </rPr>
      <t>Actualización al Impuesto Sobre Tenencia o Uso de Vehículos</t>
    </r>
  </si>
  <si>
    <r>
      <rPr>
        <sz val="9"/>
        <rFont val="Arial"/>
        <family val="2"/>
      </rPr>
      <t>Actualización al Impuesto Sobre Adquisición de Vehículos Usados</t>
    </r>
  </si>
  <si>
    <r>
      <rPr>
        <sz val="9"/>
        <rFont val="Arial"/>
        <family val="2"/>
      </rPr>
      <t>Actualización al Impuesto por la prestación de Servicios de Hospedaje</t>
    </r>
  </si>
  <si>
    <r>
      <rPr>
        <sz val="9"/>
        <rFont val="Arial"/>
        <family val="2"/>
      </rPr>
      <t>Actualización al Impuesto sobre Nóminas</t>
    </r>
  </si>
  <si>
    <r>
      <rPr>
        <sz val="9"/>
        <rFont val="Arial"/>
        <family val="2"/>
      </rPr>
      <t>Recargos de los Impuestos Locales</t>
    </r>
  </si>
  <si>
    <r>
      <rPr>
        <sz val="9"/>
        <rFont val="Arial"/>
        <family val="2"/>
      </rPr>
      <t>Multas por omisión a obligación estatal</t>
    </r>
  </si>
  <si>
    <r>
      <rPr>
        <sz val="9"/>
        <rFont val="Arial"/>
        <family val="2"/>
      </rPr>
      <t>Gastos de Ejecución Estatales</t>
    </r>
  </si>
  <si>
    <r>
      <rPr>
        <sz val="9"/>
        <rFont val="Arial"/>
        <family val="2"/>
      </rPr>
      <t>Impuesto adicional para la construcción de carreteras, sostenimiento de la asistencia pública y del hospital del niño D.I.F. del Estado</t>
    </r>
  </si>
  <si>
    <r>
      <rPr>
        <sz val="9"/>
        <rFont val="Arial"/>
        <family val="2"/>
      </rPr>
      <t xml:space="preserve">Actualización al Impuesto Adicional para la construcción de carreteras,
</t>
    </r>
    <r>
      <rPr>
        <sz val="9"/>
        <rFont val="Arial"/>
        <family val="2"/>
      </rPr>
      <t>sostenimiento de la Asistencia Pública y del Hospital del Niño D.I.F. del Estado</t>
    </r>
  </si>
  <si>
    <r>
      <rPr>
        <sz val="9"/>
        <rFont val="Arial"/>
        <family val="2"/>
      </rPr>
      <t xml:space="preserve">Recargos al Impuesto Adicional para la construcción de carreteras, sostenimiento de la Asistencia Pública y del Hospital del Niño D.I.F. del
</t>
    </r>
    <r>
      <rPr>
        <sz val="9"/>
        <rFont val="Arial"/>
        <family val="2"/>
      </rPr>
      <t>Estado</t>
    </r>
  </si>
  <si>
    <r>
      <rPr>
        <sz val="9"/>
        <rFont val="Arial"/>
        <family val="2"/>
      </rPr>
      <t>Contribución de mejoras por obras públicas</t>
    </r>
  </si>
  <si>
    <r>
      <rPr>
        <sz val="9"/>
        <rFont val="Arial"/>
        <family val="2"/>
      </rPr>
      <t>Uso de Bienes del Dominio Público</t>
    </r>
  </si>
  <si>
    <r>
      <rPr>
        <sz val="9"/>
        <rFont val="Arial"/>
        <family val="2"/>
      </rPr>
      <t xml:space="preserve">Por el servicio de Arrastre, Pensión y expedicción de Licencias de manejo
</t>
    </r>
    <r>
      <rPr>
        <sz val="9"/>
        <rFont val="Arial"/>
        <family val="2"/>
      </rPr>
      <t>para uso de Vehículos</t>
    </r>
  </si>
  <si>
    <r>
      <rPr>
        <sz val="9"/>
        <rFont val="Arial"/>
        <family val="2"/>
      </rPr>
      <t>Por servicios para seguridad privada</t>
    </r>
  </si>
  <si>
    <r>
      <rPr>
        <sz val="9"/>
        <rFont val="Arial"/>
        <family val="2"/>
      </rPr>
      <t>Por servicios de aterrizaje, estacionamiento y pernocta de aeronaves</t>
    </r>
  </si>
  <si>
    <r>
      <rPr>
        <sz val="9"/>
        <rFont val="Arial"/>
        <family val="2"/>
      </rPr>
      <t>Por servicios de control sanitario</t>
    </r>
  </si>
  <si>
    <r>
      <rPr>
        <sz val="9"/>
        <rFont val="Arial"/>
        <family val="2"/>
      </rPr>
      <t>Por servicios de Materia Ambiental</t>
    </r>
  </si>
  <si>
    <r>
      <rPr>
        <sz val="9"/>
        <rFont val="Arial"/>
        <family val="2"/>
      </rPr>
      <t>Por servicios de Materia Educativa</t>
    </r>
  </si>
  <si>
    <r>
      <rPr>
        <sz val="9"/>
        <rFont val="Arial"/>
        <family val="2"/>
      </rPr>
      <t>Por servicios del Registro Público a la Propiedad</t>
    </r>
  </si>
  <si>
    <r>
      <rPr>
        <sz val="9"/>
        <rFont val="Arial"/>
        <family val="2"/>
      </rPr>
      <t>Por servicios de registro del estado familiar</t>
    </r>
  </si>
  <si>
    <r>
      <rPr>
        <sz val="9"/>
        <rFont val="Arial"/>
        <family val="2"/>
      </rPr>
      <t>Por trámites en el Registro Vehicular Estatal</t>
    </r>
  </si>
  <si>
    <r>
      <rPr>
        <sz val="9"/>
        <rFont val="Arial"/>
        <family val="2"/>
      </rPr>
      <t>Derechos para la emisión de opinión para el uso de explosivos</t>
    </r>
  </si>
  <si>
    <r>
      <rPr>
        <sz val="9"/>
        <rFont val="Arial"/>
        <family val="2"/>
      </rPr>
      <t>Por la expedición de permisos provisionales:</t>
    </r>
  </si>
  <si>
    <r>
      <rPr>
        <sz val="9"/>
        <rFont val="Arial"/>
        <family val="2"/>
      </rPr>
      <t>Por autorizaciones en carreteras estatales</t>
    </r>
  </si>
  <si>
    <r>
      <rPr>
        <sz val="9"/>
        <rFont val="Arial"/>
        <family val="2"/>
      </rPr>
      <t>Por servicios de obra pública, ordenamiento territorial</t>
    </r>
  </si>
  <si>
    <r>
      <rPr>
        <sz val="9"/>
        <rFont val="Arial"/>
        <family val="2"/>
      </rPr>
      <t>Por la certificación y legalización de firmas y documentos</t>
    </r>
  </si>
  <si>
    <r>
      <rPr>
        <sz val="9"/>
        <rFont val="Arial"/>
        <family val="2"/>
      </rPr>
      <t>Por suscripción y publicación del Periódico Oficial del Estado</t>
    </r>
  </si>
  <si>
    <r>
      <rPr>
        <sz val="9"/>
        <rFont val="Arial"/>
        <family val="2"/>
      </rPr>
      <t>Por servicios de Archivo General de Notarias</t>
    </r>
  </si>
  <si>
    <r>
      <rPr>
        <sz val="9"/>
        <rFont val="Arial"/>
        <family val="2"/>
      </rPr>
      <t>Por certificaciones de Firma Electrónica Avanzada</t>
    </r>
  </si>
  <si>
    <r>
      <rPr>
        <sz val="9"/>
        <rFont val="Arial"/>
        <family val="2"/>
      </rPr>
      <t>Por servicios en materia de protección civil</t>
    </r>
  </si>
  <si>
    <r>
      <rPr>
        <sz val="9"/>
        <rFont val="Arial"/>
        <family val="2"/>
      </rPr>
      <t>Por servicios de vigilancia, inspección y control</t>
    </r>
  </si>
  <si>
    <r>
      <rPr>
        <sz val="9"/>
        <rFont val="Arial"/>
        <family val="2"/>
      </rPr>
      <t>Por Expedición de Constancias del Instituto de Formación</t>
    </r>
  </si>
  <si>
    <r>
      <rPr>
        <sz val="9"/>
        <rFont val="Arial"/>
        <family val="2"/>
      </rPr>
      <t xml:space="preserve">Por Servicios de fotocopiado, expedición de copias certificadas,
</t>
    </r>
    <r>
      <rPr>
        <sz val="9"/>
        <rFont val="Arial"/>
        <family val="2"/>
      </rPr>
      <t>expedición de planos y expedición de documentos digitalizados en medios de almacenamiento</t>
    </r>
  </si>
  <si>
    <r>
      <rPr>
        <sz val="9"/>
        <rFont val="Arial"/>
        <family val="2"/>
      </rPr>
      <t>Por Servicios en Procuración de Justicia</t>
    </r>
  </si>
  <si>
    <r>
      <rPr>
        <sz val="9"/>
        <rFont val="Arial"/>
        <family val="2"/>
      </rPr>
      <t xml:space="preserve">Por la inscripción, revalidación, modificación o reposición en padrones de
</t>
    </r>
    <r>
      <rPr>
        <sz val="9"/>
        <rFont val="Arial"/>
        <family val="2"/>
      </rPr>
      <t>proveedores, contratistas y concesionarios</t>
    </r>
  </si>
  <si>
    <r>
      <rPr>
        <sz val="9"/>
        <rFont val="Arial"/>
        <family val="2"/>
      </rPr>
      <t>Por Servicios de Evaluación y Control de Confianza</t>
    </r>
  </si>
  <si>
    <r>
      <rPr>
        <sz val="9"/>
        <rFont val="Arial"/>
        <family val="2"/>
      </rPr>
      <t>Por Servicios del Instituto de Formación Profesional</t>
    </r>
  </si>
  <si>
    <r>
      <rPr>
        <sz val="9"/>
        <rFont val="Arial"/>
        <family val="2"/>
      </rPr>
      <t>Pago de Derechos con Estimulo Fiscal otorgado por la Procuraduría Fiscal</t>
    </r>
  </si>
  <si>
    <r>
      <rPr>
        <sz val="9"/>
        <rFont val="Arial"/>
        <family val="2"/>
      </rPr>
      <t>Actualizaciones de Derechos de Control Vehicular</t>
    </r>
  </si>
  <si>
    <r>
      <rPr>
        <sz val="9"/>
        <rFont val="Arial"/>
        <family val="2"/>
      </rPr>
      <t>Actualizaciones Pago Extemporaneo de Dependencias</t>
    </r>
  </si>
  <si>
    <r>
      <rPr>
        <sz val="9"/>
        <rFont val="Arial"/>
        <family val="2"/>
      </rPr>
      <t>Recargos de Derechos de Control Vehicular</t>
    </r>
  </si>
  <si>
    <r>
      <rPr>
        <sz val="9"/>
        <rFont val="Arial"/>
        <family val="2"/>
      </rPr>
      <t>Recargos Pago Extemporaneo de Dependencias</t>
    </r>
  </si>
  <si>
    <r>
      <rPr>
        <sz val="9"/>
        <rFont val="Arial"/>
        <family val="2"/>
      </rPr>
      <t>Derechos no Comprendidos en la Ley de Ingresos</t>
    </r>
  </si>
  <si>
    <r>
      <rPr>
        <sz val="9"/>
        <rFont val="Arial"/>
        <family val="2"/>
      </rPr>
      <t>Por reposición de gafetes</t>
    </r>
  </si>
  <si>
    <r>
      <rPr>
        <sz val="9"/>
        <rFont val="Arial"/>
        <family val="2"/>
      </rPr>
      <t>Por Reposición de credencial de Atención a la ciudadanía</t>
    </r>
  </si>
  <si>
    <r>
      <rPr>
        <sz val="9"/>
        <rFont val="Arial"/>
        <family val="2"/>
      </rPr>
      <t>Accesorios de Productos</t>
    </r>
  </si>
  <si>
    <r>
      <rPr>
        <sz val="9"/>
        <rFont val="Arial"/>
        <family val="2"/>
      </rPr>
      <t>Por Fotocopiado e Impresiones</t>
    </r>
  </si>
  <si>
    <r>
      <rPr>
        <sz val="9"/>
        <rFont val="Arial"/>
        <family val="2"/>
      </rPr>
      <t>Venta de lámina (placas para reciclar)</t>
    </r>
  </si>
  <si>
    <r>
      <rPr>
        <sz val="9"/>
        <rFont val="Arial"/>
        <family val="2"/>
      </rPr>
      <t>Venta de material para reciclaje</t>
    </r>
  </si>
  <si>
    <r>
      <rPr>
        <sz val="9"/>
        <rFont val="Arial"/>
        <family val="2"/>
      </rPr>
      <t>Venta de deshecho ferroso por maquinaria y equipo</t>
    </r>
  </si>
  <si>
    <r>
      <rPr>
        <sz val="9"/>
        <rFont val="Arial"/>
        <family val="2"/>
      </rPr>
      <t>Venta de deshecho ferroso vehicular</t>
    </r>
  </si>
  <si>
    <r>
      <rPr>
        <sz val="9"/>
        <rFont val="Arial"/>
        <family val="2"/>
      </rPr>
      <t>Enajenación de deshecho ferroso mixto contaminado</t>
    </r>
  </si>
  <si>
    <r>
      <rPr>
        <sz val="9"/>
        <rFont val="Arial"/>
        <family val="2"/>
      </rPr>
      <t>Por donaciones de bienes inmuebles que, habiendo sido gratuitas, se transformaron en onerosas, generándose una contraprestación a favor del Estado por la transmisión de propiedad</t>
    </r>
  </si>
  <si>
    <r>
      <rPr>
        <sz val="9"/>
        <rFont val="Arial"/>
        <family val="2"/>
      </rPr>
      <t>Intereses de Documentos por Cobrar</t>
    </r>
  </si>
  <si>
    <r>
      <rPr>
        <sz val="9"/>
        <rFont val="Arial"/>
        <family val="2"/>
      </rPr>
      <t>Recuperación por Siniestros de Automóviles</t>
    </r>
  </si>
  <si>
    <r>
      <rPr>
        <sz val="9"/>
        <rFont val="Arial"/>
        <family val="2"/>
      </rPr>
      <t>Recuperación por el Seguro Catastrófico</t>
    </r>
  </si>
  <si>
    <r>
      <rPr>
        <sz val="9"/>
        <rFont val="Arial"/>
        <family val="2"/>
      </rPr>
      <t>Recuperación por siniestros de Maquinaria y Equipo</t>
    </r>
  </si>
  <si>
    <r>
      <rPr>
        <sz val="9"/>
        <rFont val="Arial"/>
        <family val="2"/>
      </rPr>
      <t>Recuperación por Seguro Campesino</t>
    </r>
  </si>
  <si>
    <r>
      <rPr>
        <sz val="9"/>
        <rFont val="Arial"/>
        <family val="2"/>
      </rPr>
      <t xml:space="preserve">Recuperación por robo o pérdida total de Bienes Muebles por parte de la
</t>
    </r>
    <r>
      <rPr>
        <sz val="9"/>
        <rFont val="Arial"/>
        <family val="2"/>
      </rPr>
      <t>Aseguradora</t>
    </r>
  </si>
  <si>
    <r>
      <rPr>
        <sz val="9"/>
        <rFont val="Arial"/>
        <family val="2"/>
      </rPr>
      <t xml:space="preserve">Recuperación por afectación a predio propiedad del Estado Libre y
</t>
    </r>
    <r>
      <rPr>
        <sz val="9"/>
        <rFont val="Arial"/>
        <family val="2"/>
      </rPr>
      <t>Soberano de Hidalgo</t>
    </r>
  </si>
  <si>
    <r>
      <rPr>
        <sz val="9"/>
        <rFont val="Arial"/>
        <family val="2"/>
      </rPr>
      <t>Por seguros de vida</t>
    </r>
  </si>
  <si>
    <r>
      <rPr>
        <sz val="9"/>
        <rFont val="Arial"/>
        <family val="2"/>
      </rPr>
      <t>Por cheques devueltos</t>
    </r>
  </si>
  <si>
    <r>
      <rPr>
        <sz val="9"/>
        <rFont val="Arial"/>
        <family val="2"/>
      </rPr>
      <t>Reintegro por derivado</t>
    </r>
  </si>
  <si>
    <r>
      <rPr>
        <sz val="9"/>
        <rFont val="Arial"/>
        <family val="2"/>
      </rPr>
      <t>Retribución del contrato de prestación de servicios pagos-nómina</t>
    </r>
  </si>
  <si>
    <r>
      <rPr>
        <sz val="9"/>
        <rFont val="Arial"/>
        <family val="2"/>
      </rPr>
      <t>Recuperación derivada de contratos de comodato o donación</t>
    </r>
  </si>
  <si>
    <r>
      <rPr>
        <sz val="9"/>
        <rFont val="Arial"/>
        <family val="2"/>
      </rPr>
      <t>Otras Indemnizaciones</t>
    </r>
  </si>
  <si>
    <r>
      <rPr>
        <sz val="9"/>
        <rFont val="Arial"/>
        <family val="2"/>
      </rPr>
      <t>Venta de vehículos</t>
    </r>
  </si>
  <si>
    <r>
      <rPr>
        <sz val="9"/>
        <rFont val="Arial"/>
        <family val="2"/>
      </rPr>
      <t>Venta de mobiliario y equipo</t>
    </r>
  </si>
  <si>
    <r>
      <rPr>
        <sz val="9"/>
        <rFont val="Arial"/>
        <family val="2"/>
      </rPr>
      <t>Venta de otros activos fijos</t>
    </r>
  </si>
  <si>
    <r>
      <rPr>
        <sz val="9"/>
        <rFont val="Arial"/>
        <family val="2"/>
      </rPr>
      <t>Enajenación de Bienes Inmuebles administrados por la Oficialía Mayor por conducto de la Dirección General de Patrimonio Inmobiliario</t>
    </r>
  </si>
  <si>
    <r>
      <rPr>
        <sz val="9"/>
        <rFont val="Arial"/>
        <family val="2"/>
      </rPr>
      <t>Valor de bonos cupón cero asociados a crédito FONREC</t>
    </r>
  </si>
  <si>
    <r>
      <rPr>
        <sz val="9"/>
        <rFont val="Arial"/>
        <family val="2"/>
      </rPr>
      <t>Productos no Comprendidos en la Ley de Ingresos</t>
    </r>
  </si>
  <si>
    <r>
      <rPr>
        <sz val="9"/>
        <rFont val="Arial"/>
        <family val="2"/>
      </rPr>
      <t>Honorarios Estatales</t>
    </r>
  </si>
  <si>
    <r>
      <rPr>
        <sz val="9"/>
        <rFont val="Arial"/>
        <family val="2"/>
      </rPr>
      <t>Recargos</t>
    </r>
  </si>
  <si>
    <r>
      <rPr>
        <sz val="9"/>
        <rFont val="Arial"/>
        <family val="2"/>
      </rPr>
      <t>Multas estatales no fiscales</t>
    </r>
  </si>
  <si>
    <r>
      <rPr>
        <sz val="9"/>
        <rFont val="Arial"/>
        <family val="2"/>
      </rPr>
      <t>Infracciones de Seguridad Pública</t>
    </r>
  </si>
  <si>
    <r>
      <rPr>
        <sz val="9"/>
        <rFont val="Arial"/>
        <family val="2"/>
      </rPr>
      <t>Infracciones vehiculares de otras Entidades Federativas</t>
    </r>
  </si>
  <si>
    <r>
      <rPr>
        <sz val="9"/>
        <rFont val="Arial"/>
        <family val="2"/>
      </rPr>
      <t>Infracciones de Medio Ambiente</t>
    </r>
  </si>
  <si>
    <r>
      <rPr>
        <sz val="9"/>
        <rFont val="Arial"/>
        <family val="2"/>
      </rPr>
      <t>Incumplimiento de Contratos y Servicios</t>
    </r>
  </si>
  <si>
    <r>
      <rPr>
        <sz val="9"/>
        <rFont val="Arial"/>
        <family val="2"/>
      </rPr>
      <t>Incumplimiento por daños a terceros</t>
    </r>
  </si>
  <si>
    <r>
      <rPr>
        <sz val="9"/>
        <rFont val="Arial"/>
        <family val="2"/>
      </rPr>
      <t>Por Incumplimiento de Contrato de Obra Pública</t>
    </r>
  </si>
  <si>
    <r>
      <rPr>
        <sz val="9"/>
        <rFont val="Arial"/>
        <family val="2"/>
      </rPr>
      <t>Pena convencional por incumplimiento de contratos del sector Salud</t>
    </r>
  </si>
  <si>
    <r>
      <rPr>
        <sz val="9"/>
        <rFont val="Arial"/>
        <family val="2"/>
      </rPr>
      <t>Reintegros por Responsabilidad Oficial</t>
    </r>
  </si>
  <si>
    <r>
      <rPr>
        <sz val="9"/>
        <rFont val="Arial"/>
        <family val="2"/>
      </rPr>
      <t xml:space="preserve">Reintegros de primas no devengadas por baja de Bienes Muebles por
</t>
    </r>
    <r>
      <rPr>
        <sz val="9"/>
        <rFont val="Arial"/>
        <family val="2"/>
      </rPr>
      <t>parte de la Aseguradora</t>
    </r>
  </si>
  <si>
    <r>
      <rPr>
        <sz val="9"/>
        <rFont val="Arial"/>
        <family val="2"/>
      </rPr>
      <t>Aprovechamientos provenientes de Obras Públicas</t>
    </r>
  </si>
  <si>
    <r>
      <rPr>
        <sz val="9"/>
        <rFont val="Arial"/>
        <family val="2"/>
      </rPr>
      <t xml:space="preserve">Aprovechamientos por Participaciones Derivadas de la Aplicación de
</t>
    </r>
    <r>
      <rPr>
        <sz val="9"/>
        <rFont val="Arial"/>
        <family val="2"/>
      </rPr>
      <t>Leyes</t>
    </r>
  </si>
  <si>
    <r>
      <rPr>
        <sz val="9"/>
        <rFont val="Arial"/>
        <family val="2"/>
      </rPr>
      <t>Aprovechamientos por Aportaciones</t>
    </r>
  </si>
  <si>
    <r>
      <rPr>
        <sz val="9"/>
        <rFont val="Arial"/>
        <family val="2"/>
      </rPr>
      <t>Aprovechamientos por Cooperaciones</t>
    </r>
  </si>
  <si>
    <r>
      <rPr>
        <sz val="9"/>
        <rFont val="Arial"/>
        <family val="2"/>
      </rPr>
      <t>Garantía de Seriedad para rematar bienes muebles e inmuebles</t>
    </r>
  </si>
  <si>
    <r>
      <rPr>
        <sz val="9"/>
        <rFont val="Arial"/>
        <family val="2"/>
      </rPr>
      <t>Depósito Constituido</t>
    </r>
  </si>
  <si>
    <r>
      <rPr>
        <sz val="9"/>
        <rFont val="Arial"/>
        <family val="2"/>
      </rPr>
      <t>Donativos en especie</t>
    </r>
  </si>
  <si>
    <r>
      <rPr>
        <sz val="9"/>
        <rFont val="Calibri"/>
        <family val="2"/>
      </rPr>
      <t>Otros Recursos</t>
    </r>
  </si>
  <si>
    <r>
      <rPr>
        <sz val="9"/>
        <rFont val="Arial"/>
        <family val="2"/>
      </rPr>
      <t>Donativos en efectivo</t>
    </r>
  </si>
  <si>
    <r>
      <rPr>
        <sz val="9"/>
        <rFont val="Arial"/>
        <family val="2"/>
      </rPr>
      <t>Venta de bases de licitación</t>
    </r>
  </si>
  <si>
    <r>
      <rPr>
        <sz val="9"/>
        <rFont val="Arial"/>
        <family val="2"/>
      </rPr>
      <t>Promotora Turística de Hidalgo</t>
    </r>
  </si>
  <si>
    <r>
      <rPr>
        <sz val="9"/>
        <rFont val="Arial"/>
        <family val="2"/>
      </rPr>
      <t>Instituto Hidalgense de Educación Media Superior y Superior</t>
    </r>
  </si>
  <si>
    <r>
      <rPr>
        <sz val="9"/>
        <rFont val="Arial"/>
        <family val="2"/>
      </rPr>
      <t>Consejo Estatal de Ecología</t>
    </r>
  </si>
  <si>
    <r>
      <rPr>
        <sz val="9"/>
        <rFont val="Arial"/>
        <family val="2"/>
      </rPr>
      <t>Museo Interactivo para la niñez y la Juventud Hidalgense "El Rehilete"</t>
    </r>
  </si>
  <si>
    <r>
      <rPr>
        <sz val="9"/>
        <rFont val="Arial"/>
        <family val="2"/>
      </rPr>
      <t>Colegio del Estado de Hidalgo</t>
    </r>
  </si>
  <si>
    <r>
      <rPr>
        <sz val="9"/>
        <rFont val="Arial"/>
        <family val="2"/>
      </rPr>
      <t>Instituto Tecnológico Superior de Huichapan</t>
    </r>
  </si>
  <si>
    <r>
      <rPr>
        <sz val="9"/>
        <rFont val="Arial"/>
        <family val="2"/>
      </rPr>
      <t>Instituto Hidalguense de Competitividad Empresarial</t>
    </r>
  </si>
  <si>
    <r>
      <rPr>
        <sz val="9"/>
        <rFont val="Arial"/>
        <family val="2"/>
      </rPr>
      <t>Sistema de Transporte Convencional de Hidalgo</t>
    </r>
  </si>
  <si>
    <r>
      <rPr>
        <sz val="9"/>
        <rFont val="Arial"/>
        <family val="2"/>
      </rPr>
      <t>Universidad Politécnica Metropolitana de Hidalgo</t>
    </r>
  </si>
  <si>
    <r>
      <rPr>
        <sz val="9"/>
        <rFont val="Arial"/>
        <family val="2"/>
      </rPr>
      <t>Bachillerato del Estado de Hidalgo</t>
    </r>
  </si>
  <si>
    <r>
      <rPr>
        <sz val="9"/>
        <rFont val="Arial"/>
        <family val="2"/>
      </rPr>
      <t>Policía Industrial Bancaria</t>
    </r>
  </si>
  <si>
    <r>
      <rPr>
        <sz val="9"/>
        <rFont val="Arial"/>
        <family val="2"/>
      </rPr>
      <t>Comisión Estatal del Agua y Alcantarillado</t>
    </r>
  </si>
  <si>
    <r>
      <rPr>
        <sz val="9"/>
        <rFont val="Arial"/>
        <family val="2"/>
      </rPr>
      <t>Corporación de Fomento de Infraestructura Industrial</t>
    </r>
  </si>
  <si>
    <r>
      <rPr>
        <sz val="9"/>
        <rFont val="Arial"/>
        <family val="2"/>
      </rPr>
      <t>Universidad Tecnológica de Tulancingo</t>
    </r>
  </si>
  <si>
    <r>
      <rPr>
        <sz val="9"/>
        <rFont val="Arial"/>
        <family val="2"/>
      </rPr>
      <t>Instituto Tecnológico Superior de Oriente</t>
    </r>
  </si>
  <si>
    <r>
      <rPr>
        <sz val="9"/>
        <rFont val="Arial"/>
        <family val="2"/>
      </rPr>
      <t>Agencia de Desarrollo Valle de Plata</t>
    </r>
  </si>
  <si>
    <r>
      <rPr>
        <sz val="9"/>
        <rFont val="Arial"/>
        <family val="2"/>
      </rPr>
      <t>Instituto Hidalguense de la Infraestructura Física Educativa</t>
    </r>
  </si>
  <si>
    <r>
      <rPr>
        <sz val="9"/>
        <rFont val="Arial"/>
        <family val="2"/>
      </rPr>
      <t>Universidad Tecnológica de la Huasteca Hidalguense</t>
    </r>
  </si>
  <si>
    <r>
      <rPr>
        <sz val="9"/>
        <rFont val="Arial"/>
        <family val="2"/>
      </rPr>
      <t>Consejo Estatal para la Cultura y las Artes de Hidalgo</t>
    </r>
  </si>
  <si>
    <r>
      <rPr>
        <sz val="9"/>
        <rFont val="Arial"/>
        <family val="2"/>
      </rPr>
      <t>Comisión de Agua y Alcantarillado de Sistemas Intermunicipales</t>
    </r>
  </si>
  <si>
    <r>
      <rPr>
        <sz val="9"/>
        <rFont val="Arial"/>
        <family val="2"/>
      </rPr>
      <t>Centro Estatal de Maquinaria para el Desarrollo</t>
    </r>
  </si>
  <si>
    <r>
      <rPr>
        <sz val="9"/>
        <rFont val="Arial"/>
        <family val="2"/>
      </rPr>
      <t>Sistema DIF Hidalgo</t>
    </r>
  </si>
  <si>
    <r>
      <rPr>
        <sz val="9"/>
        <rFont val="Arial"/>
        <family val="2"/>
      </rPr>
      <t>Colegio de Bachilleres del Estado de Hidalgo</t>
    </r>
  </si>
  <si>
    <r>
      <rPr>
        <sz val="9"/>
        <rFont val="Arial"/>
        <family val="2"/>
      </rPr>
      <t>Instituto Hidalguense del Deporte</t>
    </r>
  </si>
  <si>
    <r>
      <rPr>
        <sz val="9"/>
        <rFont val="Arial"/>
        <family val="2"/>
      </rPr>
      <t>Instituto Hidalguense de Educación</t>
    </r>
  </si>
  <si>
    <r>
      <rPr>
        <sz val="9"/>
        <rFont val="Arial"/>
        <family val="2"/>
      </rPr>
      <t>Radio y Televisión de Hidalgo</t>
    </r>
  </si>
  <si>
    <r>
      <rPr>
        <sz val="9"/>
        <rFont val="Arial"/>
        <family val="2"/>
      </rPr>
      <t>Sistema Integrado de Transporte Masivo de Hidalgo</t>
    </r>
  </si>
  <si>
    <r>
      <rPr>
        <sz val="9"/>
        <rFont val="Arial"/>
        <family val="2"/>
      </rPr>
      <t>Comisión Estatal de Vivienda</t>
    </r>
  </si>
  <si>
    <r>
      <rPr>
        <sz val="9"/>
        <rFont val="Arial"/>
        <family val="2"/>
      </rPr>
      <t>Instituto de Vivienda, Desarrollo Urbano y Asentamientos Humanos</t>
    </r>
  </si>
  <si>
    <r>
      <rPr>
        <sz val="9"/>
        <rFont val="Arial"/>
        <family val="2"/>
      </rPr>
      <t>Universidad Tecnológica de Tula-Tepeji</t>
    </r>
  </si>
  <si>
    <r>
      <rPr>
        <sz val="9"/>
        <rFont val="Arial"/>
        <family val="2"/>
      </rPr>
      <t>Venta de vehículos de Organismos Descentralizados</t>
    </r>
  </si>
  <si>
    <r>
      <rPr>
        <sz val="9"/>
        <rFont val="Arial"/>
        <family val="2"/>
      </rPr>
      <t>Cuota de Recuperación Comisión Permanente de Funcionarios Fiscales</t>
    </r>
  </si>
  <si>
    <r>
      <rPr>
        <sz val="9"/>
        <rFont val="Arial"/>
        <family val="2"/>
      </rPr>
      <t>Por dividendos y utilidades</t>
    </r>
  </si>
  <si>
    <r>
      <rPr>
        <sz val="9"/>
        <rFont val="Arial"/>
        <family val="2"/>
      </rPr>
      <t>Aprovechamientos no comprendidos en Ley de Ingresos</t>
    </r>
  </si>
  <si>
    <r>
      <rPr>
        <sz val="9"/>
        <rFont val="Arial"/>
        <family val="2"/>
      </rPr>
      <t>Ingresos derivados de depositos bancarios no identificados</t>
    </r>
  </si>
  <si>
    <r>
      <rPr>
        <sz val="9"/>
        <rFont val="Arial"/>
        <family val="2"/>
      </rPr>
      <t>Fondo General de Participaciones</t>
    </r>
  </si>
  <si>
    <r>
      <rPr>
        <sz val="9"/>
        <rFont val="Calibri"/>
        <family val="2"/>
      </rPr>
      <t>Recursos Federales</t>
    </r>
  </si>
  <si>
    <r>
      <rPr>
        <sz val="9"/>
        <rFont val="Arial"/>
        <family val="2"/>
      </rPr>
      <t>Fondo de Fomento Municipal</t>
    </r>
  </si>
  <si>
    <r>
      <rPr>
        <sz val="9"/>
        <rFont val="Arial"/>
        <family val="2"/>
      </rPr>
      <t>Fondo de Fiscalización y Recaudación</t>
    </r>
  </si>
  <si>
    <r>
      <rPr>
        <sz val="9"/>
        <rFont val="Arial"/>
        <family val="2"/>
      </rPr>
      <t>Fondo de Compensación del Impuesto Sobre Automóviles Nuevos</t>
    </r>
  </si>
  <si>
    <r>
      <rPr>
        <sz val="9"/>
        <rFont val="Arial"/>
        <family val="2"/>
      </rPr>
      <t>Fondo de Compensación</t>
    </r>
  </si>
  <si>
    <r>
      <rPr>
        <sz val="9"/>
        <rFont val="Arial"/>
        <family val="2"/>
      </rPr>
      <t>Impuesto Sobre Automóviles Nuevos</t>
    </r>
  </si>
  <si>
    <r>
      <rPr>
        <sz val="9"/>
        <rFont val="Arial"/>
        <family val="2"/>
      </rPr>
      <t>Impuesto Especial Sobre Producción y Servicios (Gasolinas y Diésel)</t>
    </r>
  </si>
  <si>
    <r>
      <rPr>
        <sz val="9"/>
        <rFont val="Arial"/>
        <family val="2"/>
      </rPr>
      <t>Impuesto sobre la Renta</t>
    </r>
  </si>
  <si>
    <r>
      <rPr>
        <sz val="9"/>
        <rFont val="Arial"/>
        <family val="2"/>
      </rPr>
      <t>Impuesto al Valor Agregado</t>
    </r>
  </si>
  <si>
    <r>
      <rPr>
        <sz val="9"/>
        <rFont val="Arial"/>
        <family val="2"/>
      </rPr>
      <t>5 al Millar para Supervisión de Obra</t>
    </r>
  </si>
  <si>
    <r>
      <rPr>
        <sz val="9"/>
        <rFont val="Calibri"/>
        <family val="2"/>
      </rPr>
      <t>Transferencias Federales Etiquetadas</t>
    </r>
  </si>
  <si>
    <r>
      <rPr>
        <sz val="9"/>
        <rFont val="Arial"/>
        <family val="2"/>
      </rPr>
      <t xml:space="preserve">Fondo de Compensación del Régimen de Pequeños Contribuyentes y del
</t>
    </r>
    <r>
      <rPr>
        <sz val="9"/>
        <rFont val="Arial"/>
        <family val="2"/>
      </rPr>
      <t>Régimen de Intermedios</t>
    </r>
  </si>
  <si>
    <r>
      <rPr>
        <sz val="9"/>
        <rFont val="Arial"/>
        <family val="2"/>
      </rPr>
      <t>Incentivos por Recaudación del Régimen de Incorporación Fiscal</t>
    </r>
  </si>
  <si>
    <r>
      <rPr>
        <sz val="9"/>
        <rFont val="Arial"/>
        <family val="2"/>
      </rPr>
      <t>Impuesto Predial administrado por el Estado</t>
    </r>
  </si>
  <si>
    <r>
      <rPr>
        <sz val="9"/>
        <rFont val="Arial"/>
        <family val="2"/>
      </rPr>
      <t xml:space="preserve">Participación por la Recaudación obtenida de Impuesto Sobre la Renta
</t>
    </r>
    <r>
      <rPr>
        <sz val="9"/>
        <rFont val="Arial"/>
        <family val="2"/>
      </rPr>
      <t>enterado a la Federación</t>
    </r>
  </si>
  <si>
    <r>
      <rPr>
        <sz val="9"/>
        <rFont val="Arial"/>
        <family val="2"/>
      </rPr>
      <t xml:space="preserve">Fondo para las Entidades Federativas y Municipios Productores de
</t>
    </r>
    <r>
      <rPr>
        <sz val="9"/>
        <rFont val="Arial"/>
        <family val="2"/>
      </rPr>
      <t>Hidrocarburos</t>
    </r>
  </si>
  <si>
    <r>
      <rPr>
        <sz val="9"/>
        <rFont val="Arial"/>
        <family val="2"/>
      </rPr>
      <t xml:space="preserve">Decreto por el que se otorgan estímulos fiscales para incentivar el uso de
</t>
    </r>
    <r>
      <rPr>
        <sz val="9"/>
        <rFont val="Arial"/>
        <family val="2"/>
      </rPr>
      <t>medios de pago electrónicos</t>
    </r>
  </si>
  <si>
    <r>
      <rPr>
        <sz val="9"/>
        <rFont val="Arial"/>
        <family val="2"/>
      </rPr>
      <t xml:space="preserve">Impuesto Especial Sobre Producción y Servicios (Tabaco Labrado,
</t>
    </r>
    <r>
      <rPr>
        <sz val="9"/>
        <rFont val="Arial"/>
        <family val="2"/>
      </rPr>
      <t>Bebidas Alcohólicas y Refrescos)</t>
    </r>
  </si>
  <si>
    <r>
      <rPr>
        <sz val="9"/>
        <rFont val="Arial"/>
        <family val="2"/>
      </rPr>
      <t xml:space="preserve">Incentivo del Impuesto Especial Sobre Producción y Servicios (Gasolina y
</t>
    </r>
    <r>
      <rPr>
        <sz val="9"/>
        <rFont val="Arial"/>
        <family val="2"/>
      </rPr>
      <t>Diésel)</t>
    </r>
  </si>
  <si>
    <r>
      <rPr>
        <sz val="9"/>
        <rFont val="Arial"/>
        <family val="2"/>
      </rPr>
      <t>Impuesto Especial Sobre Producción y Servicios (Otros Regímenes)</t>
    </r>
  </si>
  <si>
    <r>
      <rPr>
        <sz val="9"/>
        <rFont val="Arial"/>
        <family val="2"/>
      </rPr>
      <t>Impuesto sobre Tenencia o Uso de Vehículos Años anteriores</t>
    </r>
  </si>
  <si>
    <r>
      <rPr>
        <sz val="9"/>
        <rFont val="Arial"/>
        <family val="2"/>
      </rPr>
      <t>Impuesto al Activo</t>
    </r>
  </si>
  <si>
    <r>
      <rPr>
        <sz val="9"/>
        <rFont val="Arial"/>
        <family val="2"/>
      </rPr>
      <t>Impuesto Empresarial a Tasa Única</t>
    </r>
  </si>
  <si>
    <r>
      <rPr>
        <sz val="9"/>
        <rFont val="Arial"/>
        <family val="2"/>
      </rPr>
      <t>Impuesto a los Depósitos en Efectivo</t>
    </r>
  </si>
  <si>
    <r>
      <rPr>
        <sz val="9"/>
        <rFont val="Arial"/>
        <family val="2"/>
      </rPr>
      <t>Impuesto Predial administrado por el Estado / Años Anteriores</t>
    </r>
  </si>
  <si>
    <r>
      <rPr>
        <sz val="9"/>
        <rFont val="Arial"/>
        <family val="2"/>
      </rPr>
      <t>Recargos a Ingresos por Colaboración Administrativa</t>
    </r>
  </si>
  <si>
    <r>
      <rPr>
        <sz val="9"/>
        <rFont val="Arial"/>
        <family val="2"/>
      </rPr>
      <t>Recargos por programas especiales</t>
    </r>
  </si>
  <si>
    <r>
      <rPr>
        <sz val="9"/>
        <rFont val="Arial"/>
        <family val="2"/>
      </rPr>
      <t>Recargos por pagos en parcialidades</t>
    </r>
  </si>
  <si>
    <r>
      <rPr>
        <sz val="9"/>
        <rFont val="Arial"/>
        <family val="2"/>
      </rPr>
      <t>Multas por Ingresos por colaboración administrativa</t>
    </r>
  </si>
  <si>
    <r>
      <rPr>
        <sz val="9"/>
        <rFont val="Arial"/>
        <family val="2"/>
      </rPr>
      <t>Multas por omisión a obligación federal</t>
    </r>
  </si>
  <si>
    <r>
      <rPr>
        <sz val="9"/>
        <rFont val="Arial"/>
        <family val="2"/>
      </rPr>
      <t>Multas por programas especiales</t>
    </r>
  </si>
  <si>
    <r>
      <rPr>
        <sz val="9"/>
        <rFont val="Arial"/>
        <family val="2"/>
      </rPr>
      <t>Multas Federales no fiscales</t>
    </r>
  </si>
  <si>
    <r>
      <rPr>
        <sz val="9"/>
        <rFont val="Arial"/>
        <family val="2"/>
      </rPr>
      <t>Multas Federales por fiscalización (apremio)</t>
    </r>
  </si>
  <si>
    <r>
      <rPr>
        <sz val="9"/>
        <rFont val="Arial"/>
        <family val="2"/>
      </rPr>
      <t>Multas por Colaboración Administrativa Derivadas del Anexo 18</t>
    </r>
  </si>
  <si>
    <r>
      <rPr>
        <sz val="9"/>
        <rFont val="Arial"/>
        <family val="2"/>
      </rPr>
      <t>Gastos de Ejecución</t>
    </r>
  </si>
  <si>
    <r>
      <rPr>
        <sz val="9"/>
        <rFont val="Arial"/>
        <family val="2"/>
      </rPr>
      <t>Honorarios Federales</t>
    </r>
  </si>
  <si>
    <t>Fondo para el Desarrollo Regional Sustentable en Estados y Municipios Mineros</t>
  </si>
  <si>
    <r>
      <rPr>
        <sz val="9"/>
        <rFont val="Arial"/>
        <family val="2"/>
      </rPr>
      <t>Servicios Personales (FONE)</t>
    </r>
  </si>
  <si>
    <r>
      <rPr>
        <sz val="9"/>
        <rFont val="Arial"/>
        <family val="2"/>
      </rPr>
      <t>Gasto de Operación (FONE)</t>
    </r>
  </si>
  <si>
    <r>
      <rPr>
        <sz val="9"/>
        <rFont val="Arial"/>
        <family val="2"/>
      </rPr>
      <t>Otros de Gasto Corriente (FONE)</t>
    </r>
  </si>
  <si>
    <r>
      <rPr>
        <sz val="9"/>
        <rFont val="Arial"/>
        <family val="2"/>
      </rPr>
      <t>Fondo de Aportaciones para los Servicios de Salud (FASSA)</t>
    </r>
  </si>
  <si>
    <r>
      <rPr>
        <sz val="9"/>
        <rFont val="Arial"/>
        <family val="2"/>
      </rPr>
      <t>Municipal y de la Demarcaciones Territoriales del Distrito Federal</t>
    </r>
  </si>
  <si>
    <r>
      <rPr>
        <sz val="9"/>
        <rFont val="Arial"/>
        <family val="2"/>
      </rPr>
      <t>Entidades</t>
    </r>
  </si>
  <si>
    <r>
      <rPr>
        <sz val="9"/>
        <rFont val="Arial"/>
        <family val="2"/>
      </rPr>
      <t>Fondo de Aportaciones para el Fortalecimiento de los Municipios y de las Demarcaciones Territoriales del Distrito Federal (FORTAMUNDF)</t>
    </r>
  </si>
  <si>
    <r>
      <rPr>
        <sz val="9"/>
        <rFont val="Arial"/>
        <family val="2"/>
      </rPr>
      <t>Infraestructura Educativa</t>
    </r>
  </si>
  <si>
    <r>
      <rPr>
        <sz val="9"/>
        <rFont val="Arial"/>
        <family val="2"/>
      </rPr>
      <t>Asistencia Social</t>
    </r>
  </si>
  <si>
    <r>
      <rPr>
        <sz val="9"/>
        <rFont val="Arial"/>
        <family val="2"/>
      </rPr>
      <t>Fondo de aportaciones para la infraestructura superior</t>
    </r>
  </si>
  <si>
    <r>
      <rPr>
        <sz val="9"/>
        <rFont val="Arial"/>
        <family val="2"/>
      </rPr>
      <t xml:space="preserve">Fondo de aportaciones múltiples para la Infraestructura Educativa Media
</t>
    </r>
    <r>
      <rPr>
        <sz val="9"/>
        <rFont val="Arial"/>
        <family val="2"/>
      </rPr>
      <t>Superior</t>
    </r>
  </si>
  <si>
    <r>
      <rPr>
        <sz val="9"/>
        <rFont val="Arial"/>
        <family val="2"/>
      </rPr>
      <t>Educación Tecnológica</t>
    </r>
  </si>
  <si>
    <r>
      <rPr>
        <sz val="9"/>
        <rFont val="Arial"/>
        <family val="2"/>
      </rPr>
      <t>Educación de Adultos</t>
    </r>
  </si>
  <si>
    <r>
      <rPr>
        <sz val="9"/>
        <rFont val="Arial"/>
        <family val="2"/>
      </rPr>
      <t xml:space="preserve">Fondo de Aportaciones para la Seguridad Pública de los Estados y del
</t>
    </r>
    <r>
      <rPr>
        <sz val="9"/>
        <rFont val="Arial"/>
        <family val="2"/>
      </rPr>
      <t>Distrito Federal (FASP)</t>
    </r>
  </si>
  <si>
    <r>
      <rPr>
        <sz val="9"/>
        <rFont val="Arial"/>
        <family val="2"/>
      </rPr>
      <t xml:space="preserve">Fondo de Aportaciones para el Fortalecimiento de las Entidades
</t>
    </r>
    <r>
      <rPr>
        <sz val="9"/>
        <rFont val="Arial"/>
        <family val="2"/>
      </rPr>
      <t>Federativas (FAFEF)</t>
    </r>
  </si>
  <si>
    <r>
      <rPr>
        <sz val="9"/>
        <rFont val="Arial"/>
        <family val="2"/>
      </rPr>
      <t>Atención a la Demanda de Educación para Adultos</t>
    </r>
  </si>
  <si>
    <r>
      <rPr>
        <sz val="9"/>
        <rFont val="Arial"/>
        <family val="2"/>
      </rPr>
      <t>Universidad Intercultural del Estado de Hidalgo</t>
    </r>
  </si>
  <si>
    <r>
      <rPr>
        <sz val="9"/>
        <rFont val="Arial"/>
        <family val="2"/>
      </rPr>
      <t>Apoyo Financiero del Servicio Educativo Telebachillerato Comunitario</t>
    </r>
  </si>
  <si>
    <r>
      <rPr>
        <sz val="9"/>
        <rFont val="Arial"/>
        <family val="2"/>
      </rPr>
      <t>Bécalos</t>
    </r>
  </si>
  <si>
    <r>
      <rPr>
        <sz val="9"/>
        <rFont val="Arial"/>
        <family val="2"/>
      </rPr>
      <t xml:space="preserve">Fondo Concursable de Inversión en Infraestructura de Educación Media
</t>
    </r>
    <r>
      <rPr>
        <sz val="9"/>
        <rFont val="Arial"/>
        <family val="2"/>
      </rPr>
      <t>Superior</t>
    </r>
  </si>
  <si>
    <r>
      <rPr>
        <sz val="9"/>
        <rFont val="Arial"/>
        <family val="2"/>
      </rPr>
      <t xml:space="preserve">Fortalecimiento en la Formación para el Trabajo en los Servicios
</t>
    </r>
    <r>
      <rPr>
        <sz val="9"/>
        <rFont val="Arial"/>
        <family val="2"/>
      </rPr>
      <t>Educativos de tipo Medio Superior.</t>
    </r>
  </si>
  <si>
    <r>
      <rPr>
        <sz val="9"/>
        <rFont val="Arial"/>
        <family val="2"/>
      </rPr>
      <t>Programa para la Inclusión y la Equidad Educativa</t>
    </r>
  </si>
  <si>
    <r>
      <rPr>
        <sz val="9"/>
        <rFont val="Arial"/>
        <family val="2"/>
      </rPr>
      <t>Programa de Fortalecimiento de la Calidad Educativa</t>
    </r>
  </si>
  <si>
    <r>
      <rPr>
        <sz val="9"/>
        <rFont val="Arial"/>
        <family val="2"/>
      </rPr>
      <t>Escuelas de Tiempo Completo</t>
    </r>
  </si>
  <si>
    <r>
      <rPr>
        <sz val="9"/>
        <rFont val="Arial"/>
        <family val="2"/>
      </rPr>
      <t>Escuela Segura</t>
    </r>
  </si>
  <si>
    <r>
      <rPr>
        <sz val="9"/>
        <rFont val="Arial"/>
        <family val="2"/>
      </rPr>
      <t>Programa Nacional de Becas</t>
    </r>
  </si>
  <si>
    <r>
      <rPr>
        <sz val="9"/>
        <rFont val="Arial"/>
        <family val="2"/>
      </rPr>
      <t xml:space="preserve">Fortalecimiento de la Política de Igualdad de Género en el Sector
</t>
    </r>
    <r>
      <rPr>
        <sz val="9"/>
        <rFont val="Arial"/>
        <family val="2"/>
      </rPr>
      <t>Educativo</t>
    </r>
  </si>
  <si>
    <r>
      <rPr>
        <sz val="9"/>
        <rFont val="Arial"/>
        <family val="2"/>
      </rPr>
      <t xml:space="preserve">Convenio de Apoyo Financiero para Fortalecer la Autonomía de Gestión
</t>
    </r>
    <r>
      <rPr>
        <sz val="9"/>
        <rFont val="Arial"/>
        <family val="2"/>
      </rPr>
      <t>en Planteles de Educación Media Superior</t>
    </r>
  </si>
  <si>
    <r>
      <rPr>
        <sz val="9"/>
        <rFont val="Arial"/>
        <family val="2"/>
      </rPr>
      <t>Programa de Expansión de la Oferta Educativa Media Superior</t>
    </r>
  </si>
  <si>
    <r>
      <rPr>
        <sz val="9"/>
        <rFont val="Arial"/>
        <family val="2"/>
      </rPr>
      <t>Programa para el Desarrollo Profesional Docente Tipo Básico</t>
    </r>
  </si>
  <si>
    <r>
      <rPr>
        <sz val="9"/>
        <rFont val="Arial"/>
        <family val="2"/>
      </rPr>
      <t>Apoyo Financiero Extraordinario no Regularizable</t>
    </r>
  </si>
  <si>
    <r>
      <rPr>
        <sz val="9"/>
        <rFont val="Arial"/>
        <family val="2"/>
      </rPr>
      <t>Programa de la Reforma Educativa</t>
    </r>
  </si>
  <si>
    <r>
      <rPr>
        <sz val="9"/>
        <rFont val="Arial"/>
        <family val="2"/>
      </rPr>
      <t>Programa Nacional de Inglés</t>
    </r>
  </si>
  <si>
    <r>
      <rPr>
        <sz val="9"/>
        <rFont val="Arial"/>
        <family val="2"/>
      </rPr>
      <t>Programa Nacional de Convivencia Escolar</t>
    </r>
  </si>
  <si>
    <r>
      <rPr>
        <sz val="9"/>
        <rFont val="Arial"/>
        <family val="2"/>
      </rPr>
      <t xml:space="preserve">Fondo de Apoyo para el Saneamiento Financiero y para la Atención a
</t>
    </r>
    <r>
      <rPr>
        <sz val="9"/>
        <rFont val="Arial"/>
        <family val="2"/>
      </rPr>
      <t>Problemas estructurales de las UPE, Modalidad B), Reconocimiento de Plantilla</t>
    </r>
  </si>
  <si>
    <r>
      <rPr>
        <sz val="9"/>
        <rFont val="Arial"/>
        <family val="2"/>
      </rPr>
      <t>Programa de Carrera Docente</t>
    </r>
  </si>
  <si>
    <r>
      <rPr>
        <sz val="9"/>
        <rFont val="Arial"/>
        <family val="2"/>
      </rPr>
      <t>Programa Nacional de Becas de Manutención</t>
    </r>
  </si>
  <si>
    <r>
      <rPr>
        <sz val="9"/>
        <rFont val="Arial"/>
        <family val="2"/>
      </rPr>
      <t xml:space="preserve">Fondo de Apoyo para la atención a problemas estructurales de las
</t>
    </r>
    <r>
      <rPr>
        <sz val="9"/>
        <rFont val="Arial"/>
        <family val="2"/>
      </rPr>
      <t>Universidades Públicas Estatales</t>
    </r>
  </si>
  <si>
    <r>
      <rPr>
        <sz val="9"/>
        <rFont val="Arial"/>
        <family val="2"/>
      </rPr>
      <t>AFASPE</t>
    </r>
  </si>
  <si>
    <r>
      <rPr>
        <sz val="9"/>
        <rFont val="Arial"/>
        <family val="2"/>
      </rPr>
      <t>Seguro Popular</t>
    </r>
  </si>
  <si>
    <r>
      <rPr>
        <sz val="9"/>
        <rFont val="Arial"/>
        <family val="2"/>
      </rPr>
      <t>Seguro Médico Siglo XXI</t>
    </r>
  </si>
  <si>
    <r>
      <rPr>
        <sz val="9"/>
        <rFont val="Arial"/>
        <family val="2"/>
      </rPr>
      <t>Prospera</t>
    </r>
  </si>
  <si>
    <r>
      <rPr>
        <sz val="9"/>
        <rFont val="Arial"/>
        <family val="2"/>
      </rPr>
      <t>Fondo de Aportaciones a los Servicios de Salud a la Comunidad (FASSC)</t>
    </r>
  </si>
  <si>
    <r>
      <rPr>
        <sz val="9"/>
        <rFont val="Arial"/>
        <family val="2"/>
      </rPr>
      <t>Unidades Medicas Móviles</t>
    </r>
  </si>
  <si>
    <r>
      <rPr>
        <sz val="9"/>
        <rFont val="Arial"/>
        <family val="2"/>
      </rPr>
      <t>CRESCA</t>
    </r>
  </si>
  <si>
    <r>
      <rPr>
        <sz val="9"/>
        <rFont val="Arial"/>
        <family val="2"/>
      </rPr>
      <t>Calidad en la Atención Médica</t>
    </r>
  </si>
  <si>
    <r>
      <rPr>
        <sz val="9"/>
        <rFont val="Arial"/>
        <family val="2"/>
      </rPr>
      <t>Programa Comunidades Saludables</t>
    </r>
  </si>
  <si>
    <r>
      <rPr>
        <sz val="9"/>
        <rFont val="Arial"/>
        <family val="2"/>
      </rPr>
      <t>Programa para el Desarrollo y Fortalecimiento de la Infraestructura y Equipamiento de las Redes de Servicios de Salud</t>
    </r>
  </si>
  <si>
    <r>
      <rPr>
        <sz val="9"/>
        <rFont val="Arial"/>
        <family val="2"/>
      </rPr>
      <t>Fortalecimiento a la Atención Medica</t>
    </r>
  </si>
  <si>
    <r>
      <rPr>
        <sz val="9"/>
        <rFont val="Arial"/>
        <family val="2"/>
      </rPr>
      <t>Proyecto primer encuentro internacional textil y confección Hidalgo</t>
    </r>
  </si>
  <si>
    <r>
      <rPr>
        <sz val="9"/>
        <rFont val="Arial"/>
        <family val="2"/>
      </rPr>
      <t>Comercio Local de Hidalgo</t>
    </r>
  </si>
  <si>
    <r>
      <rPr>
        <sz val="9"/>
        <rFont val="Arial"/>
        <family val="2"/>
      </rPr>
      <t>Proyecto Centro Logistico y de Abasto de la Huasteca Hidalguense</t>
    </r>
  </si>
  <si>
    <r>
      <rPr>
        <sz val="9"/>
        <rFont val="Arial"/>
        <family val="2"/>
      </rPr>
      <t>Programas Regionales</t>
    </r>
  </si>
  <si>
    <r>
      <rPr>
        <sz val="9"/>
        <rFont val="Arial"/>
        <family val="2"/>
      </rPr>
      <t xml:space="preserve">Proyecto Ejecutivo para el Equipamiento del Módulo del Sistema de
</t>
    </r>
    <r>
      <rPr>
        <sz val="9"/>
        <rFont val="Arial"/>
        <family val="2"/>
      </rPr>
      <t>Apertura Rápida de Empresas SARE</t>
    </r>
  </si>
  <si>
    <r>
      <rPr>
        <sz val="9"/>
        <rFont val="Arial"/>
        <family val="2"/>
      </rPr>
      <t xml:space="preserve">Proyecto de Diseño del Modelo Metodológico para impulsar la creación y
</t>
    </r>
    <r>
      <rPr>
        <sz val="9"/>
        <rFont val="Arial"/>
        <family val="2"/>
      </rPr>
      <t>formalización de empresas en el Estado de Hidalgo</t>
    </r>
  </si>
  <si>
    <r>
      <rPr>
        <sz val="9"/>
        <rFont val="Arial"/>
        <family val="2"/>
      </rPr>
      <t xml:space="preserve">Programa de apoyo para mejorar la competitividad de puntos de venta de
</t>
    </r>
    <r>
      <rPr>
        <sz val="9"/>
        <rFont val="Arial"/>
        <family val="2"/>
      </rPr>
      <t>alimentos del Estado de Hidalgo</t>
    </r>
  </si>
  <si>
    <r>
      <rPr>
        <sz val="9"/>
        <rFont val="Arial"/>
        <family val="2"/>
      </rPr>
      <t xml:space="preserve">Programa de Apoyo para mejorar la competitividad del sector textil en el
</t>
    </r>
    <r>
      <rPr>
        <sz val="9"/>
        <rFont val="Arial"/>
        <family val="2"/>
      </rPr>
      <t>Estado de Hidalgo</t>
    </r>
  </si>
  <si>
    <r>
      <rPr>
        <sz val="9"/>
        <rFont val="Arial"/>
        <family val="2"/>
      </rPr>
      <t xml:space="preserve">Programa de apoyo para mejorar la competitividad de microempresas
</t>
    </r>
    <r>
      <rPr>
        <sz val="9"/>
        <rFont val="Arial"/>
        <family val="2"/>
      </rPr>
      <t>locales</t>
    </r>
  </si>
  <si>
    <r>
      <rPr>
        <sz val="9"/>
        <rFont val="Arial"/>
        <family val="2"/>
      </rPr>
      <t xml:space="preserve">Estrategia de Fortalecimiento Empresarial para el Sector Turismo en el
</t>
    </r>
    <r>
      <rPr>
        <sz val="9"/>
        <rFont val="Arial"/>
        <family val="2"/>
      </rPr>
      <t>Estado de Hidalgo</t>
    </r>
  </si>
  <si>
    <r>
      <rPr>
        <sz val="9"/>
        <rFont val="Arial"/>
        <family val="2"/>
      </rPr>
      <t>Provisión para la Armonización Contable</t>
    </r>
  </si>
  <si>
    <r>
      <rPr>
        <sz val="9"/>
        <rFont val="Arial"/>
        <family val="2"/>
      </rPr>
      <t>Fondo de Cultura</t>
    </r>
  </si>
  <si>
    <r>
      <rPr>
        <sz val="9"/>
        <rFont val="Arial"/>
        <family val="2"/>
      </rPr>
      <t>Proyecto Desarrollo Regional</t>
    </r>
  </si>
  <si>
    <r>
      <rPr>
        <sz val="9"/>
        <rFont val="Arial"/>
        <family val="2"/>
      </rPr>
      <t>Programa de Infraestructura Indígena (PROII)</t>
    </r>
  </si>
  <si>
    <r>
      <rPr>
        <sz val="9"/>
        <rFont val="Arial"/>
        <family val="2"/>
      </rPr>
      <t>Modernización Integral del Registro Civil</t>
    </r>
  </si>
  <si>
    <r>
      <rPr>
        <sz val="9"/>
        <rFont val="Arial"/>
        <family val="2"/>
      </rPr>
      <t>Programa Comunidad Diferente</t>
    </r>
  </si>
  <si>
    <r>
      <rPr>
        <sz val="9"/>
        <rFont val="Arial"/>
        <family val="2"/>
      </rPr>
      <t>Programa para la Protección y Desarrollo Integral de la Infancia</t>
    </r>
  </si>
  <si>
    <r>
      <rPr>
        <sz val="9"/>
        <rFont val="Arial"/>
        <family val="2"/>
      </rPr>
      <t xml:space="preserve">Asistencia Jurídica y Atención Especializada a Menores Albergados en
</t>
    </r>
    <r>
      <rPr>
        <sz val="9"/>
        <rFont val="Arial"/>
        <family val="2"/>
      </rPr>
      <t>Centros Asistenciales</t>
    </r>
  </si>
  <si>
    <r>
      <rPr>
        <sz val="9"/>
        <rFont val="Arial"/>
        <family val="2"/>
      </rPr>
      <t>Infraestructura, Rehabilitación y Equipamiento de Espacios Alimentarios</t>
    </r>
  </si>
  <si>
    <r>
      <rPr>
        <sz val="9"/>
        <rFont val="Arial"/>
        <family val="2"/>
      </rPr>
      <t xml:space="preserve">Equipamiento de los Centros Asistenciales Casa Cuna, Casa de la Niña y
</t>
    </r>
    <r>
      <rPr>
        <sz val="9"/>
        <rFont val="Arial"/>
        <family val="2"/>
      </rPr>
      <t>Casa de la Tercera Edad del Sistema Estatal DIF Hidalgo.</t>
    </r>
  </si>
  <si>
    <r>
      <rPr>
        <sz val="9"/>
        <rFont val="Arial"/>
        <family val="2"/>
      </rPr>
      <t>Programa de Reubicación de la Población en Zonas de Riesgo</t>
    </r>
  </si>
  <si>
    <r>
      <rPr>
        <sz val="9"/>
        <rFont val="Arial"/>
        <family val="2"/>
      </rPr>
      <t xml:space="preserve">Remodelación del Centro Asistencial "La Casita" del Sistema Estatal DIF
</t>
    </r>
    <r>
      <rPr>
        <sz val="9"/>
        <rFont val="Arial"/>
        <family val="2"/>
      </rPr>
      <t>Hidalgo</t>
    </r>
  </si>
  <si>
    <r>
      <rPr>
        <sz val="9"/>
        <rFont val="Arial"/>
        <family val="2"/>
      </rPr>
      <t>Construcción de Centros PAMAR</t>
    </r>
  </si>
  <si>
    <r>
      <rPr>
        <sz val="9"/>
        <rFont val="Arial"/>
        <family val="2"/>
      </rPr>
      <t>Construcción de la Nueva Casa del Niño DIF</t>
    </r>
  </si>
  <si>
    <r>
      <rPr>
        <sz val="9"/>
        <rFont val="Arial"/>
        <family val="2"/>
      </rPr>
      <t>Programa Empleo Temporal</t>
    </r>
  </si>
  <si>
    <r>
      <rPr>
        <sz val="9"/>
        <rFont val="Arial"/>
        <family val="2"/>
      </rPr>
      <t xml:space="preserve">Programa de Fortalecimiento a la Transversalidad de la Perspectiva de
</t>
    </r>
    <r>
      <rPr>
        <sz val="9"/>
        <rFont val="Arial"/>
        <family val="2"/>
      </rPr>
      <t>Género</t>
    </r>
  </si>
  <si>
    <r>
      <rPr>
        <sz val="9"/>
        <rFont val="Arial"/>
        <family val="2"/>
      </rPr>
      <t>Casas del Emprendedor Poder Joven</t>
    </r>
  </si>
  <si>
    <r>
      <rPr>
        <sz val="9"/>
        <rFont val="Arial"/>
        <family val="2"/>
      </rPr>
      <t>Socorro de Ley</t>
    </r>
  </si>
  <si>
    <r>
      <rPr>
        <sz val="9"/>
        <rFont val="Arial"/>
        <family val="2"/>
      </rPr>
      <t xml:space="preserve">Construcción y Equipamiento de la Planta Regional de separación y
</t>
    </r>
    <r>
      <rPr>
        <sz val="9"/>
        <rFont val="Arial"/>
        <family val="2"/>
      </rPr>
      <t>compactación de Residuos.</t>
    </r>
  </si>
  <si>
    <r>
      <rPr>
        <sz val="9"/>
        <rFont val="Arial"/>
        <family val="2"/>
      </rPr>
      <t xml:space="preserve">Equipamiento Técnico y Acondicionamiento de Recintos del Bioparque Convivencia Pachuca para animales de vida silvestre asegurados y
</t>
    </r>
    <r>
      <rPr>
        <sz val="9"/>
        <rFont val="Arial"/>
        <family val="2"/>
      </rPr>
      <t>decomisados</t>
    </r>
  </si>
  <si>
    <r>
      <rPr>
        <sz val="9"/>
        <rFont val="Arial"/>
        <family val="2"/>
      </rPr>
      <t>Proyectos de gestión de residuos sólidos</t>
    </r>
  </si>
  <si>
    <r>
      <rPr>
        <sz val="9"/>
        <rFont val="Arial"/>
        <family val="2"/>
      </rPr>
      <t>Fondo de Pavimentación y Desarrollo Municipal</t>
    </r>
  </si>
  <si>
    <r>
      <rPr>
        <sz val="9"/>
        <rFont val="Arial"/>
        <family val="2"/>
      </rPr>
      <t>Programa de Cultura Física y Deporte</t>
    </r>
  </si>
  <si>
    <r>
      <rPr>
        <sz val="9"/>
        <rFont val="Arial"/>
        <family val="2"/>
      </rPr>
      <t xml:space="preserve">Programa para la Sustentabilidad de los Servicios de Agua Potable y
</t>
    </r>
    <r>
      <rPr>
        <sz val="9"/>
        <rFont val="Arial"/>
        <family val="2"/>
      </rPr>
      <t>Saneamiento en Zonas Rurales (PROSSAPYS)</t>
    </r>
  </si>
  <si>
    <r>
      <rPr>
        <sz val="9"/>
        <rFont val="Arial"/>
        <family val="2"/>
      </rPr>
      <t>Programa de Agua Potable en Zonas Urbanas (APAZU)</t>
    </r>
  </si>
  <si>
    <r>
      <rPr>
        <sz val="9"/>
        <rFont val="Arial"/>
        <family val="2"/>
      </rPr>
      <t>Agua Limpia</t>
    </r>
  </si>
  <si>
    <r>
      <rPr>
        <sz val="9"/>
        <rFont val="Arial"/>
        <family val="2"/>
      </rPr>
      <t>Cultura del Agua</t>
    </r>
  </si>
  <si>
    <r>
      <rPr>
        <sz val="9"/>
        <rFont val="Arial"/>
        <family val="2"/>
      </rPr>
      <t>Tratamiento Aguas Residuales (PROTAR)</t>
    </r>
  </si>
  <si>
    <r>
      <rPr>
        <sz val="9"/>
        <rFont val="Arial"/>
        <family val="2"/>
      </rPr>
      <t>Consejos de Cuenca</t>
    </r>
  </si>
  <si>
    <r>
      <rPr>
        <sz val="9"/>
        <rFont val="Arial"/>
        <family val="2"/>
      </rPr>
      <t xml:space="preserve">Programa de Modernización de los Registros Públicos de la Propiedad y
</t>
    </r>
    <r>
      <rPr>
        <sz val="9"/>
        <rFont val="Arial"/>
        <family val="2"/>
      </rPr>
      <t>Catastro</t>
    </r>
  </si>
  <si>
    <r>
      <rPr>
        <sz val="9"/>
        <rFont val="Arial"/>
        <family val="2"/>
      </rPr>
      <t xml:space="preserve">Proyecto Ejecutivo de Modernización de los Registros Públicos de la
</t>
    </r>
    <r>
      <rPr>
        <sz val="9"/>
        <rFont val="Arial"/>
        <family val="2"/>
      </rPr>
      <t>Propiedad</t>
    </r>
  </si>
  <si>
    <r>
      <rPr>
        <sz val="9"/>
        <rFont val="Arial"/>
        <family val="2"/>
      </rPr>
      <t>Fondo para el Fortalecimiento de la Infraestructura Estatal y Municipal</t>
    </r>
  </si>
  <si>
    <r>
      <rPr>
        <sz val="9"/>
        <rFont val="Arial"/>
        <family val="2"/>
      </rPr>
      <t xml:space="preserve">Desarrollo Integral de Organismos Operadores de Agua y Saneamiento
</t>
    </r>
    <r>
      <rPr>
        <sz val="9"/>
        <rFont val="Arial"/>
        <family val="2"/>
      </rPr>
      <t>(PRODI)</t>
    </r>
  </si>
  <si>
    <r>
      <rPr>
        <sz val="9"/>
        <rFont val="Arial"/>
        <family val="2"/>
      </rPr>
      <t>Programa Especial CIMMYT Cinta Larga</t>
    </r>
  </si>
  <si>
    <r>
      <rPr>
        <sz val="9"/>
        <rFont val="Arial"/>
        <family val="2"/>
      </rPr>
      <t>Programa para la Fiscalización del Gasto Federalizado</t>
    </r>
  </si>
  <si>
    <r>
      <rPr>
        <sz val="9"/>
        <rFont val="Arial"/>
        <family val="2"/>
      </rPr>
      <t>Desarrollo Turístico a Pueblos Mágicos y Destinos Prioritarios.</t>
    </r>
  </si>
  <si>
    <r>
      <rPr>
        <sz val="9"/>
        <rFont val="Arial"/>
        <family val="2"/>
      </rPr>
      <t>Potencialización y Desarrollo de las MIPYMES Turísticas.</t>
    </r>
  </si>
  <si>
    <r>
      <rPr>
        <sz val="9"/>
        <rFont val="Arial"/>
        <family val="2"/>
      </rPr>
      <t>Encuentro Naturaleza Turismo de Aventura Mineral del Chico</t>
    </r>
  </si>
  <si>
    <r>
      <rPr>
        <sz val="9"/>
        <rFont val="Arial"/>
        <family val="2"/>
      </rPr>
      <t>Evento de Talabatería Turística y Moda Hidalgo</t>
    </r>
  </si>
  <si>
    <r>
      <rPr>
        <sz val="9"/>
        <rFont val="Arial"/>
        <family val="2"/>
      </rPr>
      <t>Start Up Turístico de Hidalgo</t>
    </r>
  </si>
  <si>
    <r>
      <rPr>
        <sz val="9"/>
        <rFont val="Arial"/>
        <family val="2"/>
      </rPr>
      <t>Foro Estatal Turístico de Pueblos Mágicos</t>
    </r>
  </si>
  <si>
    <r>
      <rPr>
        <sz val="9"/>
        <rFont val="Arial"/>
        <family val="2"/>
      </rPr>
      <t>Foro Empresarial Turístico Balnearios Hidalgo</t>
    </r>
  </si>
  <si>
    <r>
      <rPr>
        <sz val="9"/>
        <rFont val="Arial"/>
        <family val="2"/>
      </rPr>
      <t>Foro de Emprendimiento Hidalgo</t>
    </r>
  </si>
  <si>
    <r>
      <rPr>
        <sz val="9"/>
        <rFont val="Arial"/>
        <family val="2"/>
      </rPr>
      <t>Exposición de Productos Artesanales del Estado de Hidalgo</t>
    </r>
  </si>
  <si>
    <r>
      <rPr>
        <sz val="9"/>
        <rFont val="Arial"/>
        <family val="2"/>
      </rPr>
      <t>Expo Food Trucks Hidalgo</t>
    </r>
  </si>
  <si>
    <r>
      <rPr>
        <sz val="9"/>
        <rFont val="Arial"/>
        <family val="2"/>
      </rPr>
      <t>Festival Internacional del Paste</t>
    </r>
  </si>
  <si>
    <r>
      <rPr>
        <sz val="9"/>
        <rFont val="Arial"/>
        <family val="2"/>
      </rPr>
      <t>Aportaciones Privadas Derivadas de Convenios</t>
    </r>
  </si>
  <si>
    <r>
      <rPr>
        <sz val="9"/>
        <rFont val="Arial"/>
        <family val="2"/>
      </rPr>
      <t>Aportación de Policia Industrial Bancaria</t>
    </r>
  </si>
  <si>
    <r>
      <rPr>
        <sz val="9"/>
        <rFont val="Arial"/>
        <family val="2"/>
      </rPr>
      <t>Recursos Municipales para Obra Pública</t>
    </r>
  </si>
  <si>
    <r>
      <rPr>
        <sz val="9"/>
        <rFont val="Arial"/>
        <family val="2"/>
      </rPr>
      <t>Recursos de Beneficiarios para Obra Pública</t>
    </r>
  </si>
  <si>
    <r>
      <rPr>
        <sz val="9"/>
        <rFont val="Arial"/>
        <family val="2"/>
      </rPr>
      <t>Centro de Estudios Científicos y Tecnológicos del Estado de Hidalgo</t>
    </r>
  </si>
  <si>
    <r>
      <rPr>
        <sz val="9"/>
        <rFont val="Arial"/>
        <family val="2"/>
      </rPr>
      <t>Instituto de Capacitación para los Trabajadores del Estado de Hidalgo</t>
    </r>
  </si>
  <si>
    <r>
      <rPr>
        <sz val="9"/>
        <rFont val="Arial"/>
        <family val="2"/>
      </rPr>
      <t>Universidad Autónoma del Estado de Hidalgo</t>
    </r>
  </si>
  <si>
    <r>
      <rPr>
        <sz val="9"/>
        <rFont val="Arial"/>
        <family val="2"/>
      </rPr>
      <t>Fondo para las Contingencias Económicas</t>
    </r>
  </si>
  <si>
    <r>
      <rPr>
        <sz val="9"/>
        <rFont val="Arial"/>
        <family val="2"/>
      </rPr>
      <t>Sistema de Justicia Penal</t>
    </r>
  </si>
  <si>
    <r>
      <rPr>
        <sz val="9"/>
        <rFont val="Arial"/>
        <family val="2"/>
      </rPr>
      <t>Prevención del Delito</t>
    </r>
  </si>
  <si>
    <r>
      <rPr>
        <sz val="9"/>
        <rFont val="Arial"/>
        <family val="2"/>
      </rPr>
      <t>Ampliación al Ramo 16, Medio Ambiente y Recursos Naturales</t>
    </r>
  </si>
  <si>
    <r>
      <rPr>
        <sz val="9"/>
        <rFont val="Arial"/>
        <family val="2"/>
      </rPr>
      <t>Fondo de Infraestructura Deportiva</t>
    </r>
  </si>
  <si>
    <r>
      <rPr>
        <sz val="9"/>
        <rFont val="Arial"/>
        <family val="2"/>
      </rPr>
      <t>Fondo Regional</t>
    </r>
  </si>
  <si>
    <r>
      <rPr>
        <sz val="9"/>
        <rFont val="Arial"/>
        <family val="2"/>
      </rPr>
      <t>Fondo de Accesibilidad de Personas con Discapacidad</t>
    </r>
  </si>
  <si>
    <r>
      <rPr>
        <sz val="9"/>
        <rFont val="Arial"/>
        <family val="2"/>
      </rPr>
      <t>Subsidio de Seguridad a Municipios (SUBSEMUN)</t>
    </r>
  </si>
  <si>
    <r>
      <rPr>
        <sz val="9"/>
        <rFont val="Arial"/>
        <family val="2"/>
      </rPr>
      <t xml:space="preserve">Subsidio a las entidades federativas para el fortalecimiento de sus
</t>
    </r>
    <r>
      <rPr>
        <sz val="9"/>
        <rFont val="Arial"/>
        <family val="2"/>
      </rPr>
      <t>instituciones de seguridad pública en materia de mando policial.</t>
    </r>
  </si>
  <si>
    <r>
      <rPr>
        <sz val="9"/>
        <rFont val="Arial"/>
        <family val="2"/>
      </rPr>
      <t>Promoción y Desarrollo de Programas Turísticos de la Entidad Federativa</t>
    </r>
  </si>
  <si>
    <r>
      <rPr>
        <sz val="9"/>
        <rFont val="Arial"/>
        <family val="2"/>
      </rPr>
      <t>Seguro Catastrófico (CADENA)</t>
    </r>
  </si>
  <si>
    <r>
      <rPr>
        <sz val="9"/>
        <rFont val="Arial"/>
        <family val="2"/>
      </rPr>
      <t>Fondo Metropolitano Valle de México</t>
    </r>
  </si>
  <si>
    <r>
      <rPr>
        <sz val="9"/>
        <rFont val="Arial"/>
        <family val="2"/>
      </rPr>
      <t>Fondo Metropolitano Tulancingo</t>
    </r>
  </si>
  <si>
    <r>
      <rPr>
        <sz val="9"/>
        <rFont val="Arial"/>
        <family val="2"/>
      </rPr>
      <t>Fondo Metropolitano Tula</t>
    </r>
  </si>
  <si>
    <r>
      <rPr>
        <sz val="9"/>
        <rFont val="Arial"/>
        <family val="2"/>
      </rPr>
      <t>Fondo Metropolitano Pachuca</t>
    </r>
  </si>
  <si>
    <r>
      <rPr>
        <sz val="9"/>
        <rFont val="Arial"/>
        <family val="2"/>
      </rPr>
      <t>Fondo de Apoyo a Migrantes</t>
    </r>
  </si>
  <si>
    <r>
      <rPr>
        <sz val="9"/>
        <rFont val="Arial"/>
        <family val="2"/>
      </rPr>
      <t>Fortalecimiento Financiero</t>
    </r>
  </si>
  <si>
    <r>
      <rPr>
        <sz val="9"/>
        <rFont val="Arial"/>
        <family val="2"/>
      </rPr>
      <t>Fortalecimiento para la Seguridad (FORTASEG)</t>
    </r>
  </si>
  <si>
    <r>
      <rPr>
        <sz val="9"/>
        <rFont val="Arial"/>
        <family val="2"/>
      </rPr>
      <t>Fondo de Estabilización de los Ingresos de las Entidades Federativas</t>
    </r>
  </si>
  <si>
    <r>
      <rPr>
        <sz val="9"/>
        <rFont val="Calibri"/>
        <family val="2"/>
      </rPr>
      <t>Ingresos De Libre Disposición</t>
    </r>
  </si>
  <si>
    <r>
      <rPr>
        <sz val="9"/>
        <rFont val="Arial"/>
        <family val="2"/>
      </rPr>
      <t xml:space="preserve">Programa de Desarrollo Regional Turístico Sustentable y Pueblos Mágicos
</t>
    </r>
    <r>
      <rPr>
        <sz val="9"/>
        <rFont val="Arial"/>
        <family val="2"/>
      </rPr>
      <t>PRODERMÁGICO</t>
    </r>
  </si>
  <si>
    <r>
      <rPr>
        <sz val="9"/>
        <rFont val="Arial"/>
        <family val="2"/>
      </rPr>
      <t>Seguro Acuícola Catastrófico</t>
    </r>
  </si>
  <si>
    <r>
      <rPr>
        <sz val="9"/>
        <rFont val="Arial"/>
        <family val="2"/>
      </rPr>
      <t xml:space="preserve">Programa Regulación y Vigilancia de Establecimientos y servicios de
</t>
    </r>
    <r>
      <rPr>
        <sz val="9"/>
        <rFont val="Arial"/>
        <family val="2"/>
      </rPr>
      <t>Atención Medica G005</t>
    </r>
  </si>
  <si>
    <r>
      <rPr>
        <sz val="9"/>
        <rFont val="Arial"/>
        <family val="2"/>
      </rPr>
      <t>Seguro Pecuarío Catastrófico</t>
    </r>
  </si>
  <si>
    <r>
      <rPr>
        <sz val="9"/>
        <rFont val="Arial"/>
        <family val="2"/>
      </rPr>
      <t>Programa de Atención a Personas con Discapacidad</t>
    </r>
  </si>
  <si>
    <r>
      <rPr>
        <sz val="9"/>
        <rFont val="Arial"/>
        <family val="2"/>
      </rPr>
      <t>Apoyo a Instituciones Estatales de Cultura</t>
    </r>
  </si>
  <si>
    <r>
      <rPr>
        <sz val="9"/>
        <rFont val="Arial"/>
        <family val="2"/>
      </rPr>
      <t>Fideicomisos</t>
    </r>
  </si>
  <si>
    <r>
      <rPr>
        <sz val="9"/>
        <rFont val="Arial"/>
        <family val="2"/>
      </rPr>
      <t>Fideicomiso para Infraestructura en los Estados (FIES)</t>
    </r>
  </si>
  <si>
    <t>R.F.C con Homoclave</t>
  </si>
  <si>
    <t>Tipo de Trabajador</t>
  </si>
  <si>
    <t>Descripcion</t>
  </si>
  <si>
    <t xml:space="preserve">Clave </t>
  </si>
  <si>
    <t>B</t>
  </si>
  <si>
    <t>E</t>
  </si>
  <si>
    <t>H</t>
  </si>
  <si>
    <t>L</t>
  </si>
  <si>
    <t xml:space="preserve">C </t>
  </si>
  <si>
    <t>Base</t>
  </si>
  <si>
    <t>Confianza</t>
  </si>
  <si>
    <t>Eventual</t>
  </si>
  <si>
    <t>Honorarios</t>
  </si>
  <si>
    <t>Lista de raya</t>
  </si>
  <si>
    <t>Número de cuenta Bancario de la Fuente de Financiamiento</t>
  </si>
  <si>
    <t>Clave</t>
  </si>
  <si>
    <t>Recursos Propios</t>
  </si>
  <si>
    <t>AUDITORÍA SUPERIOR DEL ESTADO DE HIDALGO</t>
  </si>
  <si>
    <t>DIRECCIÓN GENERAL DE FISCALIZACIÓN SUPERIOR MUNICIPAL</t>
  </si>
  <si>
    <t>Nota: las pestañas del archivo no deberán de moverse de lugar.</t>
  </si>
  <si>
    <t>Referencia</t>
  </si>
  <si>
    <t>Descripción</t>
  </si>
  <si>
    <t>Características de la Celda</t>
  </si>
  <si>
    <t>Formato de la Celda</t>
  </si>
  <si>
    <t>Ejemplo</t>
  </si>
  <si>
    <t>Se deberá introducir la clave según corresponda a la fuente de financiamiento de la cual se desagregará el presupuesto, la cual tendrá que ser idéntica al catálogo de Fuente de Financiamiento</t>
  </si>
  <si>
    <t>Obligatorio</t>
  </si>
  <si>
    <t>Idéntico al catálogo Fuente de Financiamiento</t>
  </si>
  <si>
    <t xml:space="preserve">Opcional </t>
  </si>
  <si>
    <t>Moneda</t>
  </si>
  <si>
    <t>Alfanumérico</t>
  </si>
  <si>
    <t>Tesorería</t>
  </si>
  <si>
    <t xml:space="preserve"> Auxiliar contable A1</t>
  </si>
  <si>
    <t>Se deberá introducir el nombre completo del área según corresponda a la estructura y organigrama de la entidad, la cual tendrá que ser idéntica en ambas pestañas (Plazas y Plantillas).</t>
  </si>
  <si>
    <t>Se deberá introducir el nombre completo del cargo, puesto o plaza según corresponda a la estructura y organigrama de la entidad al área de adscripción, la cual tendrá que ser idéntica en ambas pestañas (Plazas y Plantillas).</t>
  </si>
  <si>
    <t>Se deberá introducir el número de plazas del cargo, puesto o plaza según corresponda a la estructura y organigrama de la entidad al área de adscripción.</t>
  </si>
  <si>
    <t xml:space="preserve">numérico   </t>
  </si>
  <si>
    <t>Se deberá introducir el número de días de aguinaldo a los que tendrá derecho el cargo, puesto o plaza según corresponda a la estructura y organigrama de la entidad al área de adscripción.</t>
  </si>
  <si>
    <t>Se deberá introducir el importe total mensual que percibirá el cargo, puesto o plaza según corresponda a la estructura y organigrama de la entidad al área de adscripción.</t>
  </si>
  <si>
    <t>Se deberá introducir el importe total de aguinaldo que percibirá el cargo, puesto o plaza según corresponda a la estructura y organigrama de la entidad al área de adscripción.</t>
  </si>
  <si>
    <t>INSTRUCTIVO DE LLENADO DE LA PESTAÑA PLAZAS</t>
  </si>
  <si>
    <t>Se deberá introducir Número de cuenta Bancario de la Fuente de Financiamiento según corresponda y deberá coincidir y ser idéntica con los del módulo de bancos.</t>
  </si>
  <si>
    <t xml:space="preserve">Numérico   </t>
  </si>
  <si>
    <t>Se deberá introducir la clave según corresponda al tipo de trabajador, la cual tendrá que ser idéntica al catálogo de Tipo de Trabajador.</t>
  </si>
  <si>
    <t>Texto</t>
  </si>
  <si>
    <t>C</t>
  </si>
  <si>
    <t xml:space="preserve">López </t>
  </si>
  <si>
    <r>
      <rPr>
        <sz val="11"/>
        <rFont val="Calibri"/>
        <family val="2"/>
        <scheme val="minor"/>
      </rPr>
      <t>García</t>
    </r>
    <r>
      <rPr>
        <u/>
        <sz val="11"/>
        <color rgb="FF0563C1"/>
        <rFont val="Calibri"/>
        <family val="2"/>
        <scheme val="minor"/>
      </rPr>
      <t xml:space="preserve"> </t>
    </r>
  </si>
  <si>
    <t>Juan Pedro</t>
  </si>
  <si>
    <t>Se deberá introducir la fecha de nacimiento de la persona que ocupará el cargo, puesto o plaza según corresponda a la estructura y organigrama de la entidad al área de adscripción.</t>
  </si>
  <si>
    <t>fecha</t>
  </si>
  <si>
    <t>Se deberá introducir el o los nombres de la persona que ocupará el cargo, puesto o plaza según corresponda a la estructura y organigrama de la entidad al área de adscripción.</t>
  </si>
  <si>
    <t>Se deberá introducir el apellido materno de la persona que ocupará el cargo, puesto o plaza según corresponda a la estructura y organigrama de la entidad al área de adscripción.</t>
  </si>
  <si>
    <t>Se deberá introducir el apellido paterno de la persona que ocupará el cargo, puesto o plaza según corresponda a la estructura y organigrama de la entidad al área de adscripción.</t>
  </si>
  <si>
    <t>Se deberá introducir el CURP de la persona que ocupará el cargo, puesto o plaza según corresponda a la estructura y organigrama de la entidad al área de adscripción,  deberá coincidir  y ser idéntico con el que reportan trimestral mente en el módulo de Nómina.</t>
  </si>
  <si>
    <t xml:space="preserve">R.F.C </t>
  </si>
  <si>
    <t>Se deberá introducir el RFC de la persona que ocupará el cargo, puesto o plaza según corresponda a la estructura y organigrama de la entidad al área de adscripción,  deberá coincidir  y ser idéntico con el que reportan trimestral mente en el módulo de Nómina.</t>
  </si>
  <si>
    <t>Formato CURP</t>
  </si>
  <si>
    <t>Formato RFC</t>
  </si>
  <si>
    <t>Se deberá introducir nombre de la entidad.</t>
  </si>
  <si>
    <t>Se deberá introducir la fecha de ingreso a la entidad, de la persona que ocupará el cargo, puesto o plaza según corresponda a la estructura y organigrama de la entidad al área de adscripción.</t>
  </si>
  <si>
    <t>Fecha</t>
  </si>
  <si>
    <t>Se deberá introducir el monto total del sueldo bruto mensual que va a percibir la persona que ocupará el cargo, puesto o plaza según corresponda a la estructura y organigrama de la entidad al área de adscripción.</t>
  </si>
  <si>
    <t>Se deberá introducir el monto total de la compensación mensual que va a percibir la persona que ocupará el cargo, puesto o plaza según corresponda a la estructura y organigrama de la entidad al área de adscripción.</t>
  </si>
  <si>
    <t xml:space="preserve">Se deberá introducir el monto total de las otras percepciones mensuales que va a percibir la persona que ocupará el cargo, puesto o plaza según corresponda a la estructura y organigrama de la entidad al área de adscripción.
</t>
  </si>
  <si>
    <t>Se deberá introducir el monto de la remuneración total mensual que va a percibir la persona que ocupará el cargo, puesto o plaza según corresponda a la estructura y organigrama de la entidad al área de adscripción,  es la sumatoria del Sueldo mensual bruto + Compensación mensual + Otras percepciones.</t>
  </si>
  <si>
    <t>Se deberá introducir el monto total del aguinaldo que va a percibir la persona que ocupará el cargo, puesto o plaza según corresponda a la estructura y organigrama de la entidad al área de adscripción.</t>
  </si>
  <si>
    <t>Se deberá introducir el monto total de la percepción anual con aguinaldo que va a percibir la persona que ocupará el cargo, puesto o plaza según corresponda a la estructura y organigrama de la entidad al área de adscripción.</t>
  </si>
  <si>
    <t>XXXXXXX</t>
  </si>
  <si>
    <t>CALJ860624HPLSCN05</t>
  </si>
  <si>
    <t>CALJ860624FN9</t>
  </si>
  <si>
    <t>INSTRUCTIVO DE LLENADO DE LA PESTAÑA PLANTILLA</t>
  </si>
  <si>
    <t xml:space="preserve">Nota: No se deberán dejar espacios entre las diversas fuentes de financiamiento ni celdas vacías. </t>
  </si>
  <si>
    <t>Nota: No se deberán dejar espacios entre las diversas áreas de adscripción ni celdas vacías.</t>
  </si>
  <si>
    <t>ARCHIVO</t>
  </si>
  <si>
    <t>DIRECTOR</t>
  </si>
  <si>
    <t>ASAMBLEA MUNICIPAL</t>
  </si>
  <si>
    <t>REGIDOR</t>
  </si>
  <si>
    <t>SINDICO</t>
  </si>
  <si>
    <t>BIBLIOTECAS</t>
  </si>
  <si>
    <t>BIBLIOTECARIA EPAZOYUCAN</t>
  </si>
  <si>
    <t>BIBLIOTECARIA SAN JUAN</t>
  </si>
  <si>
    <t>BIBLIOTECARIA STA MONICA</t>
  </si>
  <si>
    <t>BIBLIOTECARIA XOLOSTITLA</t>
  </si>
  <si>
    <t>CAIC</t>
  </si>
  <si>
    <t>COCINERA EPAZOYUCAN</t>
  </si>
  <si>
    <t>COCINERA SAN JUAN</t>
  </si>
  <si>
    <t>COCINERA SANTA MONICA</t>
  </si>
  <si>
    <t xml:space="preserve">COCINERA XOCHIHUACAN </t>
  </si>
  <si>
    <t>DIRECTORA EPAZOYUCAN</t>
  </si>
  <si>
    <t>DIRECTORA SAN JUAN</t>
  </si>
  <si>
    <t>DIRECTORA SANTA MONICA</t>
  </si>
  <si>
    <t>SASM700612HVZLGR03</t>
  </si>
  <si>
    <t>SASM700612RQ1</t>
  </si>
  <si>
    <t>SEGURIDAD PUBLICA</t>
  </si>
  <si>
    <t xml:space="preserve">POLICIA </t>
  </si>
  <si>
    <t>SOLM991111MHGLPR08</t>
  </si>
  <si>
    <t>SOLM991111TN2</t>
  </si>
  <si>
    <t>AEPG770324HHGNRB07</t>
  </si>
  <si>
    <t>AEPG7703247C5</t>
  </si>
  <si>
    <t>LOHP710629HVZPDD00</t>
  </si>
  <si>
    <t>LOHP710629H16</t>
  </si>
  <si>
    <t>ROSJ871117HDFJNN00</t>
  </si>
  <si>
    <t>ROSJ8711174U9</t>
  </si>
  <si>
    <t>CULA871216HHGRPN06</t>
  </si>
  <si>
    <t>CULA871216GF9</t>
  </si>
  <si>
    <t>PAIR821224HHGDSL01</t>
  </si>
  <si>
    <t>PAIR821224HX0</t>
  </si>
  <si>
    <t>PRESIDENCIA</t>
  </si>
  <si>
    <t>PRESIDENTE</t>
  </si>
  <si>
    <t>SECRETARIA EJECUTIVA</t>
  </si>
  <si>
    <t>LOAA830726MHGPVN07</t>
  </si>
  <si>
    <t>LOAA8307263C2</t>
  </si>
  <si>
    <t>COORDINADOR DE EVENTOS ESPECIALES</t>
  </si>
  <si>
    <t>LUIM700331HHGNSR01</t>
  </si>
  <si>
    <t>LUIM700331IC2</t>
  </si>
  <si>
    <t>PARTICULAR</t>
  </si>
  <si>
    <t>ZASA661020HHGRMR01</t>
  </si>
  <si>
    <t>ZASA661020R19</t>
  </si>
  <si>
    <t>SECRETARIA MUNICIPAL</t>
  </si>
  <si>
    <t>SECRETARIO MUNICIPAL</t>
  </si>
  <si>
    <t>Saliva</t>
  </si>
  <si>
    <t>Segundo</t>
  </si>
  <si>
    <t>Martín</t>
  </si>
  <si>
    <t xml:space="preserve">Elena </t>
  </si>
  <si>
    <t>Raúl</t>
  </si>
  <si>
    <t>Saul</t>
  </si>
  <si>
    <t>Víctor</t>
  </si>
  <si>
    <t>María</t>
  </si>
  <si>
    <t>Dulce</t>
  </si>
  <si>
    <t>Arturo</t>
  </si>
  <si>
    <t>Franco</t>
  </si>
  <si>
    <t>Alejandra</t>
  </si>
  <si>
    <t>Tipo: escribir si es: B (Base)    C (Confianza)    E (Eventual)    H (Honorarios)    L (Lista de raya)  V (Vacante)</t>
  </si>
  <si>
    <t>V</t>
  </si>
  <si>
    <t>Vacante</t>
  </si>
  <si>
    <t>ROJO</t>
  </si>
  <si>
    <t>RESENDIZ</t>
  </si>
  <si>
    <t>CARRIZO</t>
  </si>
  <si>
    <t>OLVERA</t>
  </si>
  <si>
    <t>PEREZ</t>
  </si>
  <si>
    <t>VALDEZ</t>
  </si>
  <si>
    <t>ANGELES</t>
  </si>
  <si>
    <t>MORAN</t>
  </si>
  <si>
    <t>TREJO</t>
  </si>
  <si>
    <t>RAMIREZ</t>
  </si>
  <si>
    <t>CHAVEZ</t>
  </si>
  <si>
    <t>JUAREZ</t>
  </si>
  <si>
    <t xml:space="preserve">RESENDIZ </t>
  </si>
  <si>
    <t>PACHECO</t>
  </si>
  <si>
    <t>ALVAREZ</t>
  </si>
  <si>
    <t>ACOSTA</t>
  </si>
  <si>
    <t>CRISTINO</t>
  </si>
  <si>
    <t xml:space="preserve">RAMIREZ </t>
  </si>
  <si>
    <t>MARTINEZ</t>
  </si>
  <si>
    <t xml:space="preserve">SANCHEZ </t>
  </si>
  <si>
    <t>RODRIGUEZ</t>
  </si>
  <si>
    <t>GONZALEZ</t>
  </si>
  <si>
    <t>SANCHEZ</t>
  </si>
  <si>
    <t>CRUZ</t>
  </si>
  <si>
    <t>SOTO</t>
  </si>
  <si>
    <t>OCAMPO</t>
  </si>
  <si>
    <t xml:space="preserve">CRUZ </t>
  </si>
  <si>
    <t>SEGURA</t>
  </si>
  <si>
    <t>MORALES</t>
  </si>
  <si>
    <t>MEJIA</t>
  </si>
  <si>
    <t>VILLEDA</t>
  </si>
  <si>
    <t>HERNANDEZ</t>
  </si>
  <si>
    <t>ALPIREZ</t>
  </si>
  <si>
    <t>PIEDRA</t>
  </si>
  <si>
    <t>ALMARAZ</t>
  </si>
  <si>
    <t>PEDRAZA</t>
  </si>
  <si>
    <t>BARAJAS</t>
  </si>
  <si>
    <t>ANGULO</t>
  </si>
  <si>
    <t>DIAZ</t>
  </si>
  <si>
    <t>CERVANTES</t>
  </si>
  <si>
    <t>MECATE</t>
  </si>
  <si>
    <t>ELIAS</t>
  </si>
  <si>
    <t>CHAVERO</t>
  </si>
  <si>
    <t>RAMON</t>
  </si>
  <si>
    <t>ARMENTA</t>
  </si>
  <si>
    <t>MUÑOZ</t>
  </si>
  <si>
    <t xml:space="preserve">ROJO </t>
  </si>
  <si>
    <t>GARCIA</t>
  </si>
  <si>
    <t>OIDOR</t>
  </si>
  <si>
    <t>CAMACHO</t>
  </si>
  <si>
    <t>DICIPLINA</t>
  </si>
  <si>
    <t>VITE</t>
  </si>
  <si>
    <t>HUERTA</t>
  </si>
  <si>
    <t>MONTENEGRO</t>
  </si>
  <si>
    <t>VALERIO</t>
  </si>
  <si>
    <t>ESQUIVEL</t>
  </si>
  <si>
    <t>MENDOZA</t>
  </si>
  <si>
    <t>HIDALGO</t>
  </si>
  <si>
    <t>BADILLO</t>
  </si>
  <si>
    <t>SILVA</t>
  </si>
  <si>
    <t>PINEDA</t>
  </si>
  <si>
    <t>ALVARADO</t>
  </si>
  <si>
    <t>MEDINA</t>
  </si>
  <si>
    <t>ORTEZ</t>
  </si>
  <si>
    <t>TORRES</t>
  </si>
  <si>
    <t>ELIZALDE</t>
  </si>
  <si>
    <t>ORTIZ</t>
  </si>
  <si>
    <t>LEAL</t>
  </si>
  <si>
    <t>MARCELINO</t>
  </si>
  <si>
    <t>SOLIS</t>
  </si>
  <si>
    <t>CALLEJAS</t>
  </si>
  <si>
    <t>CAOM751001MHGRLY00</t>
  </si>
  <si>
    <t>PEVA630821HHGRLN08</t>
  </si>
  <si>
    <t>AEMO880122MHGNRR08</t>
  </si>
  <si>
    <t>TERA870408MHGRMD07</t>
  </si>
  <si>
    <t>CAJR740323MHGHRY07</t>
  </si>
  <si>
    <t>RETN851202MHGSRL03</t>
  </si>
  <si>
    <t>PACG461214HHGCHL04</t>
  </si>
  <si>
    <t>AAAV720617MHGLCR09</t>
  </si>
  <si>
    <t>CICK930825MHGRRR01</t>
  </si>
  <si>
    <t>RAMD690328MHGMRL07</t>
  </si>
  <si>
    <t>SARC820222MHGNDH03</t>
  </si>
  <si>
    <t>MAGG780709HHGRNL02</t>
  </si>
  <si>
    <t>SATR800917HHGNRB03</t>
  </si>
  <si>
    <t>CUSV451007HHGRTC00</t>
  </si>
  <si>
    <t>MOOJ720626HHGRCN02</t>
  </si>
  <si>
    <t>CUSE840805HHGRTD06</t>
  </si>
  <si>
    <t>SESE720123MHGGNG03</t>
  </si>
  <si>
    <t>RARY911227MQTMMR00</t>
  </si>
  <si>
    <t>CAMF890827HHGHRR05</t>
  </si>
  <si>
    <t>ROMI591228HHGJJN05</t>
  </si>
  <si>
    <t>VICL921121HHGLRN00</t>
  </si>
  <si>
    <t>MAML881224MHGRRZ00</t>
  </si>
  <si>
    <t>HEAH921201HHGRLC05</t>
  </si>
  <si>
    <t>CARN750903HHGHSX08</t>
  </si>
  <si>
    <t>PIRL920622MHGDSR01</t>
  </si>
  <si>
    <t>TETJ920305HHGRRS07</t>
  </si>
  <si>
    <t>HEVM900802HHGRLR07</t>
  </si>
  <si>
    <t>TETR950402HHGRRC00</t>
  </si>
  <si>
    <t>TEMD960521HHGRJV04</t>
  </si>
  <si>
    <t>PEJM710223MHGRRR03</t>
  </si>
  <si>
    <t>AAMM920224HHGLCR00</t>
  </si>
  <si>
    <t>CAGG730116MHGHNR04</t>
  </si>
  <si>
    <t>JUTR730901MHGRRB00</t>
  </si>
  <si>
    <t>ROCM830115MHGJHR04</t>
  </si>
  <si>
    <t>AEEA791105HHGNLN06</t>
  </si>
  <si>
    <t>RECL890513MHGSHR02</t>
  </si>
  <si>
    <t>RERV591216HHGSML08</t>
  </si>
  <si>
    <t>PECL520825HHGDHS07</t>
  </si>
  <si>
    <t>CUMR810202HHGRJL00</t>
  </si>
  <si>
    <t>TEME870321MHGRRL09</t>
  </si>
  <si>
    <t>MAMT520420HHGRRM03</t>
  </si>
  <si>
    <t>JURL731010HHGRJS05</t>
  </si>
  <si>
    <t>BAAG611126MDFRRB06</t>
  </si>
  <si>
    <t>AUCC840105MHGNRL00</t>
  </si>
  <si>
    <t>RAHS651129HHGMRT03</t>
  </si>
  <si>
    <t>DIRE701006HHGZJL08</t>
  </si>
  <si>
    <t>CUML621128HHGRXS07</t>
  </si>
  <si>
    <t>SAOM910813HHGNLR00</t>
  </si>
  <si>
    <t>JICL950926HHGMRP00</t>
  </si>
  <si>
    <t>CETS810716HHGRRR08</t>
  </si>
  <si>
    <t>OIRA761112HHGDSR03</t>
  </si>
  <si>
    <t>TEGM830802MHGRRR02</t>
  </si>
  <si>
    <t>CASR940315HHGMNY06</t>
  </si>
  <si>
    <t>MADM630730HHGRCR03</t>
  </si>
  <si>
    <t>SIMN911029HHGLRR01</t>
  </si>
  <si>
    <t>PIVR780817HDFNTL06</t>
  </si>
  <si>
    <t>SATL731029MHGNRC09</t>
  </si>
  <si>
    <t>GACA861103MDFRRL08</t>
  </si>
  <si>
    <t>AAHJ910408MHGLRS03</t>
  </si>
  <si>
    <t>MECJ920225HQTDHN03</t>
  </si>
  <si>
    <t>OEMY790726HNERNM00</t>
  </si>
  <si>
    <t>TOMJ920207HHGRRN09</t>
  </si>
  <si>
    <t>ROHM930423HHGJRR01</t>
  </si>
  <si>
    <t>EICL791017HDFLRS04</t>
  </si>
  <si>
    <t>OIVF940528MQTRLR09</t>
  </si>
  <si>
    <t>LEEG780711MHGLSR06</t>
  </si>
  <si>
    <t>MAMR910809HHGRNB08</t>
  </si>
  <si>
    <t>SOHM740112HDFLDG00</t>
  </si>
  <si>
    <t>SAMJ900511HMCNXN09</t>
  </si>
  <si>
    <t>JURR850616HHGRJB06</t>
  </si>
  <si>
    <t>CAPG800515MQTLCD09</t>
  </si>
  <si>
    <t>MEMK960728MHGJJT09</t>
  </si>
  <si>
    <t>CUBC960225HHGRDR03</t>
  </si>
  <si>
    <t>EUCM900525HQTSHG07</t>
  </si>
  <si>
    <t>CAOM7510019F4</t>
  </si>
  <si>
    <t>PEVA630821RY2</t>
  </si>
  <si>
    <t>AEMO8801225F6</t>
  </si>
  <si>
    <t>TERA870408MA7</t>
  </si>
  <si>
    <t>CAJR740323QX7</t>
  </si>
  <si>
    <t>RETN851202TE4</t>
  </si>
  <si>
    <t>PACG4612146I7</t>
  </si>
  <si>
    <t>AAAV720617PPA</t>
  </si>
  <si>
    <t>CICK930825HW8</t>
  </si>
  <si>
    <t>RAMD6903286Z1</t>
  </si>
  <si>
    <t>SARC8202225M9</t>
  </si>
  <si>
    <t>MAGG7807091H6</t>
  </si>
  <si>
    <t>SATR800917QN4</t>
  </si>
  <si>
    <t>CUSV451007CL8</t>
  </si>
  <si>
    <t>MOOJ7206261G8</t>
  </si>
  <si>
    <t>CUSE8408057AA</t>
  </si>
  <si>
    <t>SESE720123LU7</t>
  </si>
  <si>
    <t>RARY911227352</t>
  </si>
  <si>
    <t>CAMF8908272L0</t>
  </si>
  <si>
    <t>ROMI591228BP4</t>
  </si>
  <si>
    <t>VICL9211219Y4</t>
  </si>
  <si>
    <t>MAML881224EX6</t>
  </si>
  <si>
    <t>HEAH921201QJ5</t>
  </si>
  <si>
    <t>CARN7509038L7</t>
  </si>
  <si>
    <t>PIRL920622F24</t>
  </si>
  <si>
    <t>TETJ920305N72</t>
  </si>
  <si>
    <t>HEVM920802BY4</t>
  </si>
  <si>
    <t>TETR9504026A5</t>
  </si>
  <si>
    <t>TEMD96052127A</t>
  </si>
  <si>
    <t>PEJM710223KV2</t>
  </si>
  <si>
    <t>AAMM920224T68</t>
  </si>
  <si>
    <t>CAGG730116CZ5</t>
  </si>
  <si>
    <t>JUTR730901R21</t>
  </si>
  <si>
    <t>ROCM830115516</t>
  </si>
  <si>
    <t>AEEA7911059E6</t>
  </si>
  <si>
    <t>RECL890513BW2</t>
  </si>
  <si>
    <t>RERV591216IV9</t>
  </si>
  <si>
    <t>PECL520825CX9</t>
  </si>
  <si>
    <t>CUMR810202I30</t>
  </si>
  <si>
    <t>TEME870321J25</t>
  </si>
  <si>
    <t>MAMT520420JG1</t>
  </si>
  <si>
    <t>JURL731010HHA</t>
  </si>
  <si>
    <t>BAAG611126C98</t>
  </si>
  <si>
    <t>AUCC840105AF2</t>
  </si>
  <si>
    <t>RAHS651129KH2</t>
  </si>
  <si>
    <t>DIRE7010068S3</t>
  </si>
  <si>
    <t>CUML6211288C2</t>
  </si>
  <si>
    <t>SAOM9108131C4</t>
  </si>
  <si>
    <t>JICL950926IBA</t>
  </si>
  <si>
    <t>CETS810716V83</t>
  </si>
  <si>
    <t>OIRA761112FV4</t>
  </si>
  <si>
    <t>TEGM8308022Y6</t>
  </si>
  <si>
    <t>CASR940315NT6</t>
  </si>
  <si>
    <t>MADM6307302F6</t>
  </si>
  <si>
    <t>SIMN911029LJ1</t>
  </si>
  <si>
    <t>PIVR780817J36</t>
  </si>
  <si>
    <t>SATL731029TGA</t>
  </si>
  <si>
    <t>GACA861103859</t>
  </si>
  <si>
    <t>AAHJ910408RL4</t>
  </si>
  <si>
    <t>MECJ9202254X6</t>
  </si>
  <si>
    <t>OEMY790726IR2</t>
  </si>
  <si>
    <t>TOMJ9202073F0</t>
  </si>
  <si>
    <t>ROHM930423RH2</t>
  </si>
  <si>
    <t>EICL791017IT5</t>
  </si>
  <si>
    <t>OIVF940528888</t>
  </si>
  <si>
    <t>LEEG780711NQ0</t>
  </si>
  <si>
    <t>MAMR910809PJ4</t>
  </si>
  <si>
    <t>SOHM740112UFA</t>
  </si>
  <si>
    <t>SAMJ9005118ZA</t>
  </si>
  <si>
    <t>JURR850616S97</t>
  </si>
  <si>
    <t>CAPG800515Q99</t>
  </si>
  <si>
    <t>MEMK960728NQ0</t>
  </si>
  <si>
    <t>CUBC960225QZ7</t>
  </si>
  <si>
    <t>EUCM900525S77</t>
  </si>
  <si>
    <t>SECRETARIA DE LA TESORERIA MUNICIPAL</t>
  </si>
  <si>
    <t>Auxiliar Contable</t>
  </si>
  <si>
    <t>SECRETARIA DE RECURSOS HUMANOS</t>
  </si>
  <si>
    <t>Recepcionista</t>
  </si>
  <si>
    <t>SECRETARIA DEL DEPORTE</t>
  </si>
  <si>
    <t>Auxiliar</t>
  </si>
  <si>
    <t xml:space="preserve">H. ASAMBLEA MUNICIPAL </t>
  </si>
  <si>
    <t>REGIDOR MPAL</t>
  </si>
  <si>
    <t>SECRETARIA DE TURISMO</t>
  </si>
  <si>
    <t>Secretaria Administrativa</t>
  </si>
  <si>
    <t>SECRETARIA JUZGADO CONCILIADOR</t>
  </si>
  <si>
    <t>Asistente Administrativo</t>
  </si>
  <si>
    <t>SECRETARIA DE CONTRALORIA</t>
  </si>
  <si>
    <t>SECRETARIA DE PENSIONADOS Y JUBILADOS</t>
  </si>
  <si>
    <t>PENSIONADOS Y JUBILADOS</t>
  </si>
  <si>
    <t xml:space="preserve">COMPRAS </t>
  </si>
  <si>
    <t xml:space="preserve">SECRETARIA DE CAIC </t>
  </si>
  <si>
    <t>Directora De CAIC</t>
  </si>
  <si>
    <t>SECRETARIA DE EDUCACION Y BIBLIOTECAS</t>
  </si>
  <si>
    <t>Bibliotecaria</t>
  </si>
  <si>
    <t xml:space="preserve">SECRETARIA DE SERVICIOS PUBLICOS </t>
  </si>
  <si>
    <t>Intendente</t>
  </si>
  <si>
    <t>SECRETARIA DE ADMINISTRACION Y LOGISTICA DE UNIDADES</t>
  </si>
  <si>
    <t>CHOFER DE MAQUINARIA</t>
  </si>
  <si>
    <t>PRESIDENCIA MUNICIPAL</t>
  </si>
  <si>
    <t>Presidente Municipal</t>
  </si>
  <si>
    <t>Chofer</t>
  </si>
  <si>
    <t>SECRETARIO PARTICULAR</t>
  </si>
  <si>
    <t>Sindico Municipal</t>
  </si>
  <si>
    <t>Secretario Municipal</t>
  </si>
  <si>
    <t>TESORERO MUNICIPAL</t>
  </si>
  <si>
    <t>CATASTRO</t>
  </si>
  <si>
    <t>DIRECTOR DE CATASTRO</t>
  </si>
  <si>
    <t>SECRETARIA DE ECOLOGÍA Y MEDIO AMBIENTE</t>
  </si>
  <si>
    <t>Directora ECOLOGIA</t>
  </si>
  <si>
    <t>Director DE ADMINISTRACION Y LOGISTICA DE UNIDADES</t>
  </si>
  <si>
    <t>SECRETARIA DE COMUNICACIÓN SOCIAL</t>
  </si>
  <si>
    <t>Asisitente Administrativo</t>
  </si>
  <si>
    <t xml:space="preserve">SECRETARIA CASA DE LA CULTURA </t>
  </si>
  <si>
    <t>COORDINADORA CULTURA</t>
  </si>
  <si>
    <t xml:space="preserve">SECRETARIA DE REGLAMENTOS </t>
  </si>
  <si>
    <t xml:space="preserve">Secretaria </t>
  </si>
  <si>
    <t>DIREC. DE TURISMO</t>
  </si>
  <si>
    <t xml:space="preserve">CHOFER </t>
  </si>
  <si>
    <t>SECRETARIA DE OBRAS PUBLICAS</t>
  </si>
  <si>
    <t>SUPERVISOR DE OBRAS</t>
  </si>
  <si>
    <t>SECRETARIA ADMINISTRATIVA</t>
  </si>
  <si>
    <t>Auxiliar Administrativo</t>
  </si>
  <si>
    <t>ASESOR GENERAL</t>
  </si>
  <si>
    <t>CONTADOR</t>
  </si>
  <si>
    <t>REGISTRO DEL ESTADO  FAMILIAR</t>
  </si>
  <si>
    <t>OFICIAL DEL REGISTRO DE LO FAMILIAR</t>
  </si>
  <si>
    <t>SECRETARIA DEL INSTITUTO MUNICIPAL DE LA JUVENTUD</t>
  </si>
  <si>
    <t>COORDINADOR</t>
  </si>
  <si>
    <t>DIREC. DE REGLAMENTOS Y COMERCIO</t>
  </si>
  <si>
    <t>ENLACE DE TRANSPARENCIA, Coordinadora Comunicación Social y Cronista</t>
  </si>
  <si>
    <t>AUXILIAR</t>
  </si>
  <si>
    <t>AUXILIAR OBRAS</t>
  </si>
  <si>
    <t xml:space="preserve">SECRETARIA DE ASESOR JURIDICO </t>
  </si>
  <si>
    <t xml:space="preserve">ASESOR JURIDICO </t>
  </si>
  <si>
    <t>JUEZ CONCILIADOR</t>
  </si>
  <si>
    <t>Educadora CAIC</t>
  </si>
  <si>
    <t>CONTRALOR MUNICIPAL</t>
  </si>
  <si>
    <t xml:space="preserve">MAYRA </t>
  </si>
  <si>
    <t xml:space="preserve">ANTONIO </t>
  </si>
  <si>
    <t xml:space="preserve">ORLENA </t>
  </si>
  <si>
    <t xml:space="preserve">ADRIANA </t>
  </si>
  <si>
    <t xml:space="preserve">REYNALDA </t>
  </si>
  <si>
    <t xml:space="preserve">NALLELY </t>
  </si>
  <si>
    <t xml:space="preserve">GUILLERMO </t>
  </si>
  <si>
    <t xml:space="preserve">VERONICA </t>
  </si>
  <si>
    <t xml:space="preserve">KARINA ICELA </t>
  </si>
  <si>
    <t xml:space="preserve">DOLORES NOEMI </t>
  </si>
  <si>
    <t xml:space="preserve">CHARITO </t>
  </si>
  <si>
    <t xml:space="preserve">ROBERTO </t>
  </si>
  <si>
    <t>VICTOR JAVIER</t>
  </si>
  <si>
    <t>JUAN PABLO</t>
  </si>
  <si>
    <t>EDUARDO</t>
  </si>
  <si>
    <t>MA EUGENIA</t>
  </si>
  <si>
    <t>YARELY</t>
  </si>
  <si>
    <t>FRANCISCO</t>
  </si>
  <si>
    <t>INOCENCIO</t>
  </si>
  <si>
    <t>LEONEL</t>
  </si>
  <si>
    <t>LIZBETH</t>
  </si>
  <si>
    <t xml:space="preserve">HECTOR </t>
  </si>
  <si>
    <t xml:space="preserve">NOE FRANCISCO </t>
  </si>
  <si>
    <t>LARIZA</t>
  </si>
  <si>
    <t xml:space="preserve">JESUS ALEXIS </t>
  </si>
  <si>
    <t>MARCO VINICIO</t>
  </si>
  <si>
    <t>RICARDO</t>
  </si>
  <si>
    <t>DAVID DANIEL</t>
  </si>
  <si>
    <t>MARTHA</t>
  </si>
  <si>
    <t>MARCO ANTONIO</t>
  </si>
  <si>
    <t>GRACIELA</t>
  </si>
  <si>
    <t>REBECA</t>
  </si>
  <si>
    <t>MARICRUZ</t>
  </si>
  <si>
    <t>ANGEL</t>
  </si>
  <si>
    <t>LAURA MARISELA</t>
  </si>
  <si>
    <t>VALENTINO</t>
  </si>
  <si>
    <t>LUIS</t>
  </si>
  <si>
    <t>RAUL</t>
  </si>
  <si>
    <t>ELIZABETH</t>
  </si>
  <si>
    <t>TOMAS</t>
  </si>
  <si>
    <t>JOSE LUIS</t>
  </si>
  <si>
    <t>GABRIELA DEL PILAR</t>
  </si>
  <si>
    <t>CALIPSO NATALIA</t>
  </si>
  <si>
    <t>SATURNINO</t>
  </si>
  <si>
    <t>ELDA IVETH</t>
  </si>
  <si>
    <t>LUIS MANUEL</t>
  </si>
  <si>
    <t>MAURICIO</t>
  </si>
  <si>
    <t xml:space="preserve">JIMENEZ </t>
  </si>
  <si>
    <t>DE LA CRUZ</t>
  </si>
  <si>
    <t>LEOPOLDO</t>
  </si>
  <si>
    <t>SERGIO</t>
  </si>
  <si>
    <t>AURELIO</t>
  </si>
  <si>
    <t>MIRIAM</t>
  </si>
  <si>
    <t>RAYMUNDO</t>
  </si>
  <si>
    <t>MARTIN</t>
  </si>
  <si>
    <t xml:space="preserve">NERY </t>
  </si>
  <si>
    <t>MA LUCIA</t>
  </si>
  <si>
    <t xml:space="preserve">ALEJANDRA </t>
  </si>
  <si>
    <t>JOSEFINA</t>
  </si>
  <si>
    <t>JONATHAN</t>
  </si>
  <si>
    <t>YUIMAN ANTONIO</t>
  </si>
  <si>
    <t>JUAN MANUEL</t>
  </si>
  <si>
    <t>MARCOS FERNANDO</t>
  </si>
  <si>
    <t>LUIS ALBERTO</t>
  </si>
  <si>
    <t>MARIA FERNANDA</t>
  </si>
  <si>
    <t>GRACIELA IVONE</t>
  </si>
  <si>
    <t>ROBERTO</t>
  </si>
  <si>
    <t>MIGUEL ANGEL</t>
  </si>
  <si>
    <t>JONATAN</t>
  </si>
  <si>
    <t>MARIA GUADALUPE</t>
  </si>
  <si>
    <t>KATIA</t>
  </si>
  <si>
    <t xml:space="preserve">JOSE CARLOS </t>
  </si>
  <si>
    <t xml:space="preserve">MIGUEL ANGEL </t>
  </si>
  <si>
    <t>COYOTE</t>
  </si>
  <si>
    <t>SAN NICOLAS</t>
  </si>
  <si>
    <t>TOVAR</t>
  </si>
  <si>
    <t>URIBE</t>
  </si>
  <si>
    <t>ARTEAGA</t>
  </si>
  <si>
    <t>GOMEZ</t>
  </si>
  <si>
    <t>SUAREZ</t>
  </si>
  <si>
    <t>SALAZAR</t>
  </si>
  <si>
    <t>CARRANZA</t>
  </si>
  <si>
    <t>ESPINOZA</t>
  </si>
  <si>
    <t>FLORES</t>
  </si>
  <si>
    <t>PEÑA</t>
  </si>
  <si>
    <t>CHAN</t>
  </si>
  <si>
    <t xml:space="preserve"> ESPINOZA </t>
  </si>
  <si>
    <t>HUITRON</t>
  </si>
  <si>
    <t>MIRANDA</t>
  </si>
  <si>
    <t xml:space="preserve"> DOMANDHA</t>
  </si>
  <si>
    <t xml:space="preserve">URIBE </t>
  </si>
  <si>
    <t>GUERRERO</t>
  </si>
  <si>
    <t>MARIANO</t>
  </si>
  <si>
    <t>LIRA</t>
  </si>
  <si>
    <t>AVILA</t>
  </si>
  <si>
    <t>RAMOS</t>
  </si>
  <si>
    <t>DIMAS</t>
  </si>
  <si>
    <t>ROLDAN</t>
  </si>
  <si>
    <t>ZARATE</t>
  </si>
  <si>
    <t>REYES</t>
  </si>
  <si>
    <t>LUGO</t>
  </si>
  <si>
    <t>RICO</t>
  </si>
  <si>
    <t>PAZ</t>
  </si>
  <si>
    <t>XONTHE</t>
  </si>
  <si>
    <t>CABALLERO</t>
  </si>
  <si>
    <t>VELASCO</t>
  </si>
  <si>
    <t>NOGAL</t>
  </si>
  <si>
    <t>HINOJOSA</t>
  </si>
  <si>
    <t>CASILDO</t>
  </si>
  <si>
    <t>BASILIO</t>
  </si>
  <si>
    <t>AGUILAR</t>
  </si>
  <si>
    <t>CORONA</t>
  </si>
  <si>
    <t>VILLAGRAN</t>
  </si>
  <si>
    <t>VARGAS</t>
  </si>
  <si>
    <t>MENDEZ</t>
  </si>
  <si>
    <t>ACEVEDO</t>
  </si>
  <si>
    <t>PAREDES</t>
  </si>
  <si>
    <t>CARREON</t>
  </si>
  <si>
    <t>MESU810726HHGJNR09</t>
  </si>
  <si>
    <t>MESU8107261A3</t>
  </si>
  <si>
    <t>COGP540428HHGYMB08</t>
  </si>
  <si>
    <t>COGP540428C31</t>
  </si>
  <si>
    <t>PICL590213HHGDRS08</t>
  </si>
  <si>
    <t>PICL590213MF6</t>
  </si>
  <si>
    <t>COGJ590308HHGNRN09</t>
  </si>
  <si>
    <t>COGJ590308Q83</t>
  </si>
  <si>
    <t>MAGN870421MHGRRY09</t>
  </si>
  <si>
    <t>MAGN870421TWA</t>
  </si>
  <si>
    <t>TOMD730103HHGVRN01</t>
  </si>
  <si>
    <t>TOMD730103CFA</t>
  </si>
  <si>
    <t>COGT641221HHGNRM00</t>
  </si>
  <si>
    <t>COGT6412214P7</t>
  </si>
  <si>
    <t>DIPI510330HHGZRS08</t>
  </si>
  <si>
    <t>DIPI510330H53</t>
  </si>
  <si>
    <t>REGM690815HHGSNR06</t>
  </si>
  <si>
    <t>REGM690815U60</t>
  </si>
  <si>
    <t>SACJ670514HHGNHN02</t>
  </si>
  <si>
    <t>SACJ670514MV1</t>
  </si>
  <si>
    <t>SASL570621HMCNRS07</t>
  </si>
  <si>
    <t>SASL570621AZ8</t>
  </si>
  <si>
    <t>UISA910518HDFRLL02</t>
  </si>
  <si>
    <t>UISA910518536</t>
  </si>
  <si>
    <t>CAHJ600930HHGHRR02</t>
  </si>
  <si>
    <t>CAHJ600930RZ3</t>
  </si>
  <si>
    <t>AEMA920425HHGRRL03</t>
  </si>
  <si>
    <t>AEMA920425AB4</t>
  </si>
  <si>
    <t>AAXS330422HHGLXT06</t>
  </si>
  <si>
    <t>AASO3304222T1</t>
  </si>
  <si>
    <t>SACR510403HHGNRC08</t>
  </si>
  <si>
    <t>SACR510403IN2</t>
  </si>
  <si>
    <t>DIRC440818HDFZMN00</t>
  </si>
  <si>
    <t>DIRC440818RF9</t>
  </si>
  <si>
    <t>SOAM850326MHGTLR00</t>
  </si>
  <si>
    <t>SOAM850326TB4</t>
  </si>
  <si>
    <t>OEMO771109HHGLRM08</t>
  </si>
  <si>
    <t>OEMO771109SV5</t>
  </si>
  <si>
    <t>CACR660824HHGRHF02</t>
  </si>
  <si>
    <t>CACR660824F20</t>
  </si>
  <si>
    <t>JURE720527MHGRSL01</t>
  </si>
  <si>
    <t>JURE720527GK7</t>
  </si>
  <si>
    <t>CACM720225HHGHHR03</t>
  </si>
  <si>
    <t>CACM720225H89</t>
  </si>
  <si>
    <t>EICL910423HHGSHS04</t>
  </si>
  <si>
    <t>EICL910423HGA</t>
  </si>
  <si>
    <t>TEJA840508HHGRRN05</t>
  </si>
  <si>
    <t>TEJA840508MZ6</t>
  </si>
  <si>
    <t>FOPM840726MDFLXR02</t>
  </si>
  <si>
    <t>FOPM840726120</t>
  </si>
  <si>
    <t>OICJ810822HYNDHN05</t>
  </si>
  <si>
    <t>OICJ8108224D9</t>
  </si>
  <si>
    <t>RAGL800622MHGMNZ08</t>
  </si>
  <si>
    <t>RAGL800622BK9</t>
  </si>
  <si>
    <t>MAHH880215HHGRTC07</t>
  </si>
  <si>
    <t>MAHH880215QV8</t>
  </si>
  <si>
    <t>CUDK871102MHGRMR02</t>
  </si>
  <si>
    <t>CUDK871102BL5</t>
  </si>
  <si>
    <t>CARA850514HHGRMS02</t>
  </si>
  <si>
    <t>CARA8505148I6</t>
  </si>
  <si>
    <t>TEGM910418MHGRRR04</t>
  </si>
  <si>
    <t>TEGM910418MQ8</t>
  </si>
  <si>
    <t>UIUC490303HHGRRL01</t>
  </si>
  <si>
    <t>UIUC490303CA2</t>
  </si>
  <si>
    <t>MATM891020MHGRRR06</t>
  </si>
  <si>
    <t>MATM891020TX1</t>
  </si>
  <si>
    <t>MOPE781020MHGRDL03</t>
  </si>
  <si>
    <t>MOPE781020L53</t>
  </si>
  <si>
    <t>REMG800630HHGSRL07</t>
  </si>
  <si>
    <t>REMG8006305P9</t>
  </si>
  <si>
    <t>RECE931011MHGSRR08</t>
  </si>
  <si>
    <t>RECE9310117L2</t>
  </si>
  <si>
    <t>HUCD921016HHGRRN00</t>
  </si>
  <si>
    <t>HUCD921016G17</t>
  </si>
  <si>
    <t>HEGR860912MHGRRC04</t>
  </si>
  <si>
    <t>HEGR860912DW7</t>
  </si>
  <si>
    <t>CITY940915MHGRRS01</t>
  </si>
  <si>
    <t>CITY940915131</t>
  </si>
  <si>
    <t>LIMP880220HHGRRD04</t>
  </si>
  <si>
    <t>LIMP8802205T8</t>
  </si>
  <si>
    <t>RAAE770714HHGMLN00</t>
  </si>
  <si>
    <t>RAAE770714N80</t>
  </si>
  <si>
    <t>CACX760331HHGHYS01</t>
  </si>
  <si>
    <t>CACX760331DHA</t>
  </si>
  <si>
    <t>RAAJ710725HHGMVL06</t>
  </si>
  <si>
    <t>RAAJ710725J73</t>
  </si>
  <si>
    <t>MACB950207HHGRHN03</t>
  </si>
  <si>
    <t>MACB950207DN8</t>
  </si>
  <si>
    <t>RODA820826HHGLML06</t>
  </si>
  <si>
    <t>RODA8208263M3</t>
  </si>
  <si>
    <t>ZARE890822HHGRJD03</t>
  </si>
  <si>
    <t>ZARE890822741</t>
  </si>
  <si>
    <t>MOMM890702MQTRRR02</t>
  </si>
  <si>
    <t>MOMM890702UK0</t>
  </si>
  <si>
    <t>GARF730512HHGRYL05</t>
  </si>
  <si>
    <t>GARF7305129W3</t>
  </si>
  <si>
    <t>SAPL901228MHGNCH00</t>
  </si>
  <si>
    <t>SAPL901228BK2</t>
  </si>
  <si>
    <t>CETK900616MMCRRN07</t>
  </si>
  <si>
    <t>CETA900616K59</t>
  </si>
  <si>
    <t>HECM760811HHGRHS05</t>
  </si>
  <si>
    <t>HECM7608111NA</t>
  </si>
  <si>
    <t>CUMR750927HHGRNG09</t>
  </si>
  <si>
    <t>CUMR750927RR1</t>
  </si>
  <si>
    <t>LUSG781025HDFGNL00</t>
  </si>
  <si>
    <t>LUSG7810257Y7</t>
  </si>
  <si>
    <t>CUVI790320MMSRLR05</t>
  </si>
  <si>
    <t>CUVI7903204G9</t>
  </si>
  <si>
    <t>RICJ790911HHGCYL06</t>
  </si>
  <si>
    <t>RICJ790911825</t>
  </si>
  <si>
    <t>HEHM770519MDFRRR14</t>
  </si>
  <si>
    <t>HEHM7705191A3</t>
  </si>
  <si>
    <t>ROHA830429MHGJRD06</t>
  </si>
  <si>
    <t>ROHA830429BH4</t>
  </si>
  <si>
    <t>MAPI740722HHGRRG10</t>
  </si>
  <si>
    <t>MAPI740722K29</t>
  </si>
  <si>
    <t>OIMG720418HHGDRL01</t>
  </si>
  <si>
    <t>OIMG720418HY6</t>
  </si>
  <si>
    <t>PACD621219HHGZHR07</t>
  </si>
  <si>
    <t>PACD621219Q39</t>
  </si>
  <si>
    <t>RANP540917HHGMGD00</t>
  </si>
  <si>
    <t>RANP540917LG9</t>
  </si>
  <si>
    <t>XOOJ600308HHGNDN02</t>
  </si>
  <si>
    <t>XOOJ600308UK8</t>
  </si>
  <si>
    <t>CAHF920202HHGBRL04</t>
  </si>
  <si>
    <t>CAHF92020252A</t>
  </si>
  <si>
    <t>HEHF840805HHGRNR05</t>
  </si>
  <si>
    <t>HEHF840805IG6</t>
  </si>
  <si>
    <t>UIME770503MHGRRN01</t>
  </si>
  <si>
    <t>UIME7705032S6</t>
  </si>
  <si>
    <t>ROCI890718HHGJSV03</t>
  </si>
  <si>
    <t>ROCI890718973</t>
  </si>
  <si>
    <t>RABJ910713HHGMSL02</t>
  </si>
  <si>
    <t>RABJ910713F61</t>
  </si>
  <si>
    <t>COMU940821HHGRRL01</t>
  </si>
  <si>
    <t>COMU940821DD6</t>
  </si>
  <si>
    <t>VIAF940929MHGLGR01</t>
  </si>
  <si>
    <t>VIAF940929BX4</t>
  </si>
  <si>
    <t>SAOM950525MHGNLG09</t>
  </si>
  <si>
    <t>SAOM950525GY7</t>
  </si>
  <si>
    <t>TEED990218HHGRSN00</t>
  </si>
  <si>
    <t>TEED990218LU8</t>
  </si>
  <si>
    <t>TEAR911015HHGRCB04</t>
  </si>
  <si>
    <t>TEAR911015JH6</t>
  </si>
  <si>
    <t>CUEM830930HHGRSG08</t>
  </si>
  <si>
    <t>CUEM8309302T0</t>
  </si>
  <si>
    <t>HUGR870115HMCRRB05</t>
  </si>
  <si>
    <t>HUGR870115KAA</t>
  </si>
  <si>
    <t>VACJ860805HPLRRN09</t>
  </si>
  <si>
    <t>VACJ860805PY5</t>
  </si>
  <si>
    <t>MEPR971027MHGNRS03</t>
  </si>
  <si>
    <t>MEPR9710272Y9</t>
  </si>
  <si>
    <t>ROMR960227MHGDRC06</t>
  </si>
  <si>
    <t>ROMR960227MG0</t>
  </si>
  <si>
    <t>URIEL</t>
  </si>
  <si>
    <t xml:space="preserve">PABLO </t>
  </si>
  <si>
    <t xml:space="preserve">LUIS ANTONIO </t>
  </si>
  <si>
    <t xml:space="preserve">JUAN </t>
  </si>
  <si>
    <t xml:space="preserve">NAYELI </t>
  </si>
  <si>
    <t xml:space="preserve">JOSE DANIEL </t>
  </si>
  <si>
    <t xml:space="preserve">ISAURO </t>
  </si>
  <si>
    <t xml:space="preserve">MARIO </t>
  </si>
  <si>
    <t xml:space="preserve">LUIS </t>
  </si>
  <si>
    <t xml:space="preserve">ALAIN RODRIGO </t>
  </si>
  <si>
    <t xml:space="preserve">JERONIMO </t>
  </si>
  <si>
    <t xml:space="preserve">ALEJANDRO </t>
  </si>
  <si>
    <t xml:space="preserve">JOSE SOTERO </t>
  </si>
  <si>
    <t xml:space="preserve">RICARDO </t>
  </si>
  <si>
    <t xml:space="preserve">CONRADO </t>
  </si>
  <si>
    <t xml:space="preserve">MARIANA </t>
  </si>
  <si>
    <t xml:space="preserve">OMAR </t>
  </si>
  <si>
    <t xml:space="preserve">REFUGIO </t>
  </si>
  <si>
    <t>ELDA</t>
  </si>
  <si>
    <t xml:space="preserve">MARCO ANTONIO </t>
  </si>
  <si>
    <t xml:space="preserve">JOSE LUIS </t>
  </si>
  <si>
    <t xml:space="preserve">ANAHI </t>
  </si>
  <si>
    <t xml:space="preserve">MARICELA </t>
  </si>
  <si>
    <t xml:space="preserve">JUAN CARLOS </t>
  </si>
  <si>
    <t xml:space="preserve">LIZBETH </t>
  </si>
  <si>
    <t xml:space="preserve">HECTOR OSIRIS </t>
  </si>
  <si>
    <t xml:space="preserve">KARINA </t>
  </si>
  <si>
    <t xml:space="preserve">ASCENCION </t>
  </si>
  <si>
    <t xml:space="preserve">MARTHA JESSICA </t>
  </si>
  <si>
    <t xml:space="preserve">CELEDONIO </t>
  </si>
  <si>
    <t xml:space="preserve">MARIBEL </t>
  </si>
  <si>
    <t xml:space="preserve">ELIA </t>
  </si>
  <si>
    <t xml:space="preserve">ERIKA LETICIA </t>
  </si>
  <si>
    <t xml:space="preserve">DANIEL </t>
  </si>
  <si>
    <t xml:space="preserve">ROCIO </t>
  </si>
  <si>
    <t xml:space="preserve">YESSICA </t>
  </si>
  <si>
    <t xml:space="preserve">PEDRO </t>
  </si>
  <si>
    <t xml:space="preserve">ENRIQUE </t>
  </si>
  <si>
    <t xml:space="preserve">OSCAR </t>
  </si>
  <si>
    <t>JULIO</t>
  </si>
  <si>
    <t xml:space="preserve">BENIGNO </t>
  </si>
  <si>
    <t xml:space="preserve">EDMUNDO </t>
  </si>
  <si>
    <t xml:space="preserve">MIRIAM JANETT </t>
  </si>
  <si>
    <t xml:space="preserve">FLAVIO </t>
  </si>
  <si>
    <t xml:space="preserve">LEHI DIANA </t>
  </si>
  <si>
    <t xml:space="preserve">ANA KAREN </t>
  </si>
  <si>
    <t xml:space="preserve">MISAEL </t>
  </si>
  <si>
    <t xml:space="preserve">RIGOBERTO </t>
  </si>
  <si>
    <t xml:space="preserve">GUILLERMO ALBERTO </t>
  </si>
  <si>
    <t xml:space="preserve">IRMA </t>
  </si>
  <si>
    <t xml:space="preserve">JULIO </t>
  </si>
  <si>
    <t>MIRIAM ARACELI</t>
  </si>
  <si>
    <t>ADRIANA MARLEM</t>
  </si>
  <si>
    <t xml:space="preserve">IGNACIO </t>
  </si>
  <si>
    <t xml:space="preserve">GALDINO </t>
  </si>
  <si>
    <t xml:space="preserve">DARIO </t>
  </si>
  <si>
    <t xml:space="preserve">FELIPE DE JESUS </t>
  </si>
  <si>
    <t xml:space="preserve">FRANCISCO ANTONIO </t>
  </si>
  <si>
    <t xml:space="preserve">ENEDINA </t>
  </si>
  <si>
    <t xml:space="preserve">JOSE IVAN </t>
  </si>
  <si>
    <t xml:space="preserve">JOEL </t>
  </si>
  <si>
    <t xml:space="preserve">ULISES </t>
  </si>
  <si>
    <t>FERNANDA GABRIELA</t>
  </si>
  <si>
    <t xml:space="preserve">MAGALY FERNANDA </t>
  </si>
  <si>
    <t xml:space="preserve">JOSE ROBERTO </t>
  </si>
  <si>
    <t xml:space="preserve">ROSA ISELA </t>
  </si>
  <si>
    <t>SECRETARIA DE SERVICIOS PUBLICOS</t>
  </si>
  <si>
    <t>Albañil</t>
  </si>
  <si>
    <t>Barrendero</t>
  </si>
  <si>
    <t>Peón</t>
  </si>
  <si>
    <t>Elctricista</t>
  </si>
  <si>
    <t>Jardinero</t>
  </si>
  <si>
    <t>SECRETARIA DEL DIF</t>
  </si>
  <si>
    <t xml:space="preserve">PSICOLOGA </t>
  </si>
  <si>
    <t>Contadora DIF</t>
  </si>
  <si>
    <t>Terapista de Lenguaje UBR</t>
  </si>
  <si>
    <t>Cocinera</t>
  </si>
  <si>
    <t>MEDICO VETERINARIO</t>
  </si>
  <si>
    <t>SECRETARIA DE LA INSTANCIA DE LA MUJER</t>
  </si>
  <si>
    <t>ASISTENTE ADMINISTRATIVO</t>
  </si>
  <si>
    <t>PANTEONERO</t>
  </si>
  <si>
    <t>TRABAJADOR SOCIAL</t>
  </si>
  <si>
    <t>EDUCADORA DEL CAIC</t>
  </si>
  <si>
    <t>SECRETARIA DE DESARROLLO SOCIAL</t>
  </si>
  <si>
    <t>ENLACE SOCIAL</t>
  </si>
  <si>
    <t>SECRETARIA DE DESARROLLO ECONOMICO</t>
  </si>
  <si>
    <t>ASISTENCIA ADMINISTRATIVO</t>
  </si>
  <si>
    <t>JEFE DE PROYECTOS</t>
  </si>
  <si>
    <t>DIREC. DE INMUJER</t>
  </si>
  <si>
    <t>CHOFER</t>
  </si>
  <si>
    <t>DIREC. DE SERVICIOS PUBLICOS</t>
  </si>
  <si>
    <t>INSTITUTO MUNICIPAL DE LA JUVENTUD</t>
  </si>
  <si>
    <t>DIREC. INST NAC JUVENTUD</t>
  </si>
  <si>
    <t>DIREC. DE DESARROLLO ECONOMICO</t>
  </si>
  <si>
    <t>DIREC. DE DESARROLLO SOCIAL</t>
  </si>
  <si>
    <t>JEFE DE DEPARTAMENTO</t>
  </si>
  <si>
    <t>SUBDIRECTOR</t>
  </si>
  <si>
    <t>DIREC. DE EDUCACION Y BIBLIOTECAS</t>
  </si>
  <si>
    <t>RESPONSABLE DE EQUINO</t>
  </si>
  <si>
    <t>DIREC. DEL DIF</t>
  </si>
  <si>
    <t>SECRETARIA DE REGLAMENTOS Y COMERCIO</t>
  </si>
  <si>
    <t xml:space="preserve">SECRETARIA  </t>
  </si>
  <si>
    <t>AYUDANTE</t>
  </si>
  <si>
    <t>DIR. OBRAS PUBLICAS</t>
  </si>
  <si>
    <t>SECRETARIA DE SINDICO PROCURADOR</t>
  </si>
  <si>
    <t>Sub Director</t>
  </si>
  <si>
    <t>Supervisor de Obras</t>
  </si>
  <si>
    <t>Responsable de desarrollo Unbano</t>
  </si>
  <si>
    <t>TERAPISTA</t>
  </si>
  <si>
    <t>CISNEROS</t>
  </si>
  <si>
    <t>CUARTO</t>
  </si>
  <si>
    <t>HURTADO</t>
  </si>
  <si>
    <t>MEZA</t>
  </si>
  <si>
    <t>BOVEDA</t>
  </si>
  <si>
    <t>SILVERIO</t>
  </si>
  <si>
    <t>CALDERON</t>
  </si>
  <si>
    <t>LOPEZ</t>
  </si>
  <si>
    <t>MORENO</t>
  </si>
  <si>
    <t>BUSTAMANTE</t>
  </si>
  <si>
    <t>GODINEZ</t>
  </si>
  <si>
    <t>VERUETE</t>
  </si>
  <si>
    <t>FUENTES</t>
  </si>
  <si>
    <t>ORTEGA</t>
  </si>
  <si>
    <t>SALINAS</t>
  </si>
  <si>
    <t>CICB760725MDFSLL04</t>
  </si>
  <si>
    <t>CICB760725PC3</t>
  </si>
  <si>
    <t>OITD770927MHGRRL02</t>
  </si>
  <si>
    <t>OITD770927A44</t>
  </si>
  <si>
    <t>SOHA650311HHGTRR03</t>
  </si>
  <si>
    <t>SOHA650311QA2</t>
  </si>
  <si>
    <t>JUSP450409HHGRNR04</t>
  </si>
  <si>
    <t>JUSP450409LI8</t>
  </si>
  <si>
    <t>CUCA680616MHGRBL09</t>
  </si>
  <si>
    <t>CUCA6806166I4</t>
  </si>
  <si>
    <t>CAML700903MHGHRT05</t>
  </si>
  <si>
    <t>CAML7009036N3</t>
  </si>
  <si>
    <t>CARL611115MHGHMP04</t>
  </si>
  <si>
    <t>CARL611115G8A</t>
  </si>
  <si>
    <t>CUMC940916MHGRRC05</t>
  </si>
  <si>
    <t>CUMC9409165X8</t>
  </si>
  <si>
    <t>MORJ410624HHGRSN09</t>
  </si>
  <si>
    <t>MORJ4106249Z9</t>
  </si>
  <si>
    <t>HUCP750110HHGRRT08</t>
  </si>
  <si>
    <t>HUCP750110GQ9</t>
  </si>
  <si>
    <t>HULR350520HVZRPF04</t>
  </si>
  <si>
    <t>HULR350520FN7</t>
  </si>
  <si>
    <t>MEHE571116HHGZRD04</t>
  </si>
  <si>
    <t>MEHE571116TE3</t>
  </si>
  <si>
    <t>SAMF480401HHGNXL03</t>
  </si>
  <si>
    <t>SAMF480401MX4</t>
  </si>
  <si>
    <t>TEMR600616HHGRRB00</t>
  </si>
  <si>
    <t>TEMR6006161Z2</t>
  </si>
  <si>
    <t>BOCJ600501HHGVRS02</t>
  </si>
  <si>
    <t>BOCJ600501L91</t>
  </si>
  <si>
    <t>TEMA550916HHGRRL06</t>
  </si>
  <si>
    <t>TEMA5509162H3</t>
  </si>
  <si>
    <t>TEMG700128HHGRRD07</t>
  </si>
  <si>
    <t>TEMG700128L85</t>
  </si>
  <si>
    <t>OICA881013HHGRHR04</t>
  </si>
  <si>
    <t>OICA881013FXA</t>
  </si>
  <si>
    <t>SORM600520HHGTJN00</t>
  </si>
  <si>
    <t>SORM600520IJ6</t>
  </si>
  <si>
    <t>SIMV720325MHGLJR02</t>
  </si>
  <si>
    <t>SIMV7203255Y8</t>
  </si>
  <si>
    <t>REBL630602MHGSST08</t>
  </si>
  <si>
    <t>REBL630602AE2</t>
  </si>
  <si>
    <t>OAUA670528MHGCRL06</t>
  </si>
  <si>
    <t>OAUA670528JN6</t>
  </si>
  <si>
    <t>SORC500419MHGTMR07</t>
  </si>
  <si>
    <t>SORC500419TM4</t>
  </si>
  <si>
    <t>CAVJ270319MHGMRS04</t>
  </si>
  <si>
    <t>CAVJ270319KT7</t>
  </si>
  <si>
    <t>GOHE331107HHGNRR06</t>
  </si>
  <si>
    <t>GOHE331107CN3</t>
  </si>
  <si>
    <t>MXME700611HHGRRM02</t>
  </si>
  <si>
    <t>MAMX700611748</t>
  </si>
  <si>
    <t>CAMF640912MHGHRR02</t>
  </si>
  <si>
    <t>CAMF640912CH0</t>
  </si>
  <si>
    <t>COTM710702MHGYRR01</t>
  </si>
  <si>
    <t>COTM710702634</t>
  </si>
  <si>
    <t>OIMT670930MHGDRR06</t>
  </si>
  <si>
    <t>OIMT670930D67</t>
  </si>
  <si>
    <t>TEST850914MHGRLN02</t>
  </si>
  <si>
    <t>TEST850914H12</t>
  </si>
  <si>
    <t>RORJ600917MHGJJN01</t>
  </si>
  <si>
    <t>RORJ6009172F3</t>
  </si>
  <si>
    <t>TEMP690929MDFRRT00</t>
  </si>
  <si>
    <t>TEMP690929A71</t>
  </si>
  <si>
    <t>CAFS610703HHGHNL07</t>
  </si>
  <si>
    <t>CAFS610703MP3</t>
  </si>
  <si>
    <t>SORG691217MHGTJD01</t>
  </si>
  <si>
    <t>SORG691217M67</t>
  </si>
  <si>
    <t>MARA880614MHGRSN02</t>
  </si>
  <si>
    <t>MARA880614CG3</t>
  </si>
  <si>
    <t>CAOA931126MQTRRL02</t>
  </si>
  <si>
    <t>CAOA931126DN3</t>
  </si>
  <si>
    <t>HECY670622HHGRRL04</t>
  </si>
  <si>
    <t>HECY670622BG0</t>
  </si>
  <si>
    <t>GOCS720409MHGDRN04</t>
  </si>
  <si>
    <t>GOCS720409AY8</t>
  </si>
  <si>
    <t>MAGD690701MHGRRL00</t>
  </si>
  <si>
    <t>MAGD690701GL5</t>
  </si>
  <si>
    <t>MAGR520213HHGRDY05</t>
  </si>
  <si>
    <t>MAGR520213AG9</t>
  </si>
  <si>
    <t>ROMD890409MHGDRN03</t>
  </si>
  <si>
    <t>ROMD890409U25</t>
  </si>
  <si>
    <t>BOCP631023HHGVHS07</t>
  </si>
  <si>
    <t>BOCP6310235J6</t>
  </si>
  <si>
    <t>SAMA750613HHGLNN03</t>
  </si>
  <si>
    <t>SAMA750613FS2</t>
  </si>
  <si>
    <t>OIRA650418MHGDSM11</t>
  </si>
  <si>
    <t>OIRA6504181I1</t>
  </si>
  <si>
    <t>DESARROLLO SOCIAL</t>
  </si>
  <si>
    <t>Secretaria</t>
  </si>
  <si>
    <t>OBRAS PUBLICAS</t>
  </si>
  <si>
    <t>Asistente</t>
  </si>
  <si>
    <t>SERVICIOS PUBLICOS</t>
  </si>
  <si>
    <t>Área de Intendencia</t>
  </si>
  <si>
    <t>PENSIONADOS Y JUBILADOS.</t>
  </si>
  <si>
    <t>Pensionado</t>
  </si>
  <si>
    <t>Cuadrilla de Electricista</t>
  </si>
  <si>
    <t>Área de Limpia</t>
  </si>
  <si>
    <t>Herrero</t>
  </si>
  <si>
    <t xml:space="preserve"> EDUCACION Y BIBLIOTECAS</t>
  </si>
  <si>
    <t>Biblioteca</t>
  </si>
  <si>
    <t>ECOLOGIA</t>
  </si>
  <si>
    <t>DIF</t>
  </si>
  <si>
    <t>Proyectos de Ecología</t>
  </si>
  <si>
    <t>TURISMO</t>
  </si>
  <si>
    <t>Terapista</t>
  </si>
  <si>
    <t>Inspector de Obras</t>
  </si>
  <si>
    <t>Encargado</t>
  </si>
  <si>
    <t>TRANSPARENCIA</t>
  </si>
  <si>
    <t>MONTES DE OCA</t>
  </si>
  <si>
    <t>OSORIO</t>
  </si>
  <si>
    <t>TLAXCALTECA</t>
  </si>
  <si>
    <t>NIETO</t>
  </si>
  <si>
    <t>SANTOS</t>
  </si>
  <si>
    <t>CID</t>
  </si>
  <si>
    <t>ALMAGUER</t>
  </si>
  <si>
    <t>COMUNIDAD</t>
  </si>
  <si>
    <t>VALLE</t>
  </si>
  <si>
    <t>TENJHAY</t>
  </si>
  <si>
    <t>CANSECO</t>
  </si>
  <si>
    <t>LUGARDO</t>
  </si>
  <si>
    <t>DOMINGUEZ</t>
  </si>
  <si>
    <t>CORTES</t>
  </si>
  <si>
    <t>CRESPO</t>
  </si>
  <si>
    <t>SANTILLAN</t>
  </si>
  <si>
    <t>LAZARO</t>
  </si>
  <si>
    <t>UGALDE</t>
  </si>
  <si>
    <t>PEYREFITTE</t>
  </si>
  <si>
    <t>CASANOVA</t>
  </si>
  <si>
    <t>RUIZ</t>
  </si>
  <si>
    <t>CADENA</t>
  </si>
  <si>
    <t>CABRAL</t>
  </si>
  <si>
    <t>QUIROZ</t>
  </si>
  <si>
    <t>SALAS</t>
  </si>
  <si>
    <t>VALENZUELA</t>
  </si>
  <si>
    <t>VIDALS</t>
  </si>
  <si>
    <t>GALINDO</t>
  </si>
  <si>
    <t>SALVADOR</t>
  </si>
  <si>
    <t>JIMENEZ</t>
  </si>
  <si>
    <t>BELTRAN</t>
  </si>
  <si>
    <t>GUTIERREZ</t>
  </si>
  <si>
    <t>CASTRO</t>
  </si>
  <si>
    <t>MIRELES</t>
  </si>
  <si>
    <t>ROSAS</t>
  </si>
  <si>
    <t>VARC851003HHGLDS05</t>
  </si>
  <si>
    <t>VARC851003P39</t>
  </si>
  <si>
    <t>TESA750110HCMNND06</t>
  </si>
  <si>
    <t>TESA7501108Q8</t>
  </si>
  <si>
    <t>RORR730505HHGJSB01</t>
  </si>
  <si>
    <t>RORR730505KC1</t>
  </si>
  <si>
    <t>MODS910412HHGRML03</t>
  </si>
  <si>
    <t>MODS910412UG6</t>
  </si>
  <si>
    <t>CALL910112HHGNPS08</t>
  </si>
  <si>
    <t>CALL910112RE9</t>
  </si>
  <si>
    <t>LOLM841123MHGPZY07</t>
  </si>
  <si>
    <t>LOLM841123G77</t>
  </si>
  <si>
    <t>TEHR770606HHGRRG00</t>
  </si>
  <si>
    <t>TEHR770606154</t>
  </si>
  <si>
    <t>TEUS840413HQTRGR03</t>
  </si>
  <si>
    <t>TEUS840413SV0</t>
  </si>
  <si>
    <t>COPJ671208HHGRYS09</t>
  </si>
  <si>
    <t>COPL6712087K3</t>
  </si>
  <si>
    <t>CAQP960227HZSBRD05</t>
  </si>
  <si>
    <t>CAQP960227AR2</t>
  </si>
  <si>
    <t>RAPA930108MDFMRR09</t>
  </si>
  <si>
    <t>RAPA9301089V7</t>
  </si>
  <si>
    <t>CEHF681125HOCRRL05</t>
  </si>
  <si>
    <t>CEHF6811254SA</t>
  </si>
  <si>
    <t>CORM870214HHGMMS04</t>
  </si>
  <si>
    <t>CORM870214FL0</t>
  </si>
  <si>
    <t>GOCJ870113HMCNSS09</t>
  </si>
  <si>
    <t>GOCJ870113NS3</t>
  </si>
  <si>
    <t>LURJ671021HOCSZN05</t>
  </si>
  <si>
    <t>LURJ671021P52</t>
  </si>
  <si>
    <t>DICE921230HDFZDL00</t>
  </si>
  <si>
    <t>DICE921230462</t>
  </si>
  <si>
    <t>SAJO831229HDFNRL06</t>
  </si>
  <si>
    <t>SAJO831229153</t>
  </si>
  <si>
    <t>JUGJ760305HHGRLR07</t>
  </si>
  <si>
    <t>JUGJ760305PM9</t>
  </si>
  <si>
    <t>ROTA950214MHGJRL01</t>
  </si>
  <si>
    <t>ROTA950214H26</t>
  </si>
  <si>
    <t>MOSJ970307HQTRNN01</t>
  </si>
  <si>
    <t>MOSJ970307FU1</t>
  </si>
  <si>
    <t>SECN951110HHGGRX04</t>
  </si>
  <si>
    <t>SECN951110IV2</t>
  </si>
  <si>
    <t>SASC820618MHGLLL05</t>
  </si>
  <si>
    <t>SASC8206183EA</t>
  </si>
  <si>
    <t>VIML811218MQTLRT08</t>
  </si>
  <si>
    <t>VIML8112183Q4</t>
  </si>
  <si>
    <t>COJL890220HHGYMN06</t>
  </si>
  <si>
    <t>COJL890220T53</t>
  </si>
  <si>
    <t>VACC770711MNTLRM07</t>
  </si>
  <si>
    <t>VACC770711IL2</t>
  </si>
  <si>
    <t>VIRM680117HDFDDR00</t>
  </si>
  <si>
    <t>VIRM680117J79</t>
  </si>
  <si>
    <t>SARF930226HMCLDR01</t>
  </si>
  <si>
    <t>SARF930226MR4</t>
  </si>
  <si>
    <t>SAJE970712HHGLMR04</t>
  </si>
  <si>
    <t>SAJE970712JP8</t>
  </si>
  <si>
    <t>TOBJ690603HHGRLL02</t>
  </si>
  <si>
    <t>TOBJ690603G17</t>
  </si>
  <si>
    <t>SOCR830724HHGTDN05</t>
  </si>
  <si>
    <t>SOCR830724U58</t>
  </si>
  <si>
    <t>OEGI970513HDFRNV02</t>
  </si>
  <si>
    <t>OEGI970513KH6</t>
  </si>
  <si>
    <t>GUGH001003HHGTRCA6</t>
  </si>
  <si>
    <t>GUGH001003KS4</t>
  </si>
  <si>
    <t>SAJA000220MHGLMNA9</t>
  </si>
  <si>
    <t>SAJA000220GR3</t>
  </si>
  <si>
    <t>PIMR980514HQTDRC05</t>
  </si>
  <si>
    <t>PIMR980514TZ7</t>
  </si>
  <si>
    <t>JUHJ871208HDFRRH05</t>
  </si>
  <si>
    <t>JUHJ871208QV0</t>
  </si>
  <si>
    <t>SATM941105HHGNNN05</t>
  </si>
  <si>
    <t>SATM941105P13</t>
  </si>
  <si>
    <t>TEGJ890520HDFRNL05</t>
  </si>
  <si>
    <t>TEGJ8905206Q8</t>
  </si>
  <si>
    <t>MARE900404HHGRSF08</t>
  </si>
  <si>
    <t>MARE9004045L2</t>
  </si>
  <si>
    <t>CASM800815HDFSTG05</t>
  </si>
  <si>
    <t>CASM800815J49</t>
  </si>
  <si>
    <t>MOJA870516HDFNRL06</t>
  </si>
  <si>
    <t>MOJA8705165T9</t>
  </si>
  <si>
    <t>REHS530413HHGSRL00</t>
  </si>
  <si>
    <t>REHS530413364</t>
  </si>
  <si>
    <t>GOCJ820209HHGNHN06</t>
  </si>
  <si>
    <t>GOCJ820209D74</t>
  </si>
  <si>
    <t>CATA931127MHGRLL05</t>
  </si>
  <si>
    <t>CATA931127PG7</t>
  </si>
  <si>
    <t>RAMA720127HHGMJR05</t>
  </si>
  <si>
    <t>RAMA720127BE2</t>
  </si>
  <si>
    <t>SANA700117HHGNTN03</t>
  </si>
  <si>
    <t>SANA700117JJ9</t>
  </si>
  <si>
    <t>CUSP610628HHGRNB02</t>
  </si>
  <si>
    <t>CUSP610628S59</t>
  </si>
  <si>
    <t>CUHF781010HHGRRR09</t>
  </si>
  <si>
    <t>CUHF7810104E1</t>
  </si>
  <si>
    <t>RASA350122HHGMNN04</t>
  </si>
  <si>
    <t>RASA350122EE3</t>
  </si>
  <si>
    <t>PEPC640202HHGRRR05</t>
  </si>
  <si>
    <t>PEPC640202HC7</t>
  </si>
  <si>
    <t>SOCY851027MHGTDS04</t>
  </si>
  <si>
    <t>SOCY851027G27</t>
  </si>
  <si>
    <t>OARR560715HHGCJG07</t>
  </si>
  <si>
    <t>OARR560715HT5</t>
  </si>
  <si>
    <t>OOAA760519MHGSLL00</t>
  </si>
  <si>
    <t>OOAA760519TS1</t>
  </si>
  <si>
    <t>HECC850128HHGRRR07</t>
  </si>
  <si>
    <t>HECC850128916</t>
  </si>
  <si>
    <t>CAOJ780606HHGRLM06</t>
  </si>
  <si>
    <t>CAOJ780606S67</t>
  </si>
  <si>
    <t>SACA700703HHGNRN07</t>
  </si>
  <si>
    <t>SACA700703SC0</t>
  </si>
  <si>
    <t>MOCP700628HHGRRD09</t>
  </si>
  <si>
    <t>MOCP700628JU5</t>
  </si>
  <si>
    <t>AAAM771012HHGLNR09</t>
  </si>
  <si>
    <t>AAAM7710124B6</t>
  </si>
  <si>
    <t>EICA871028HHGSHL06</t>
  </si>
  <si>
    <t>EICA871028910</t>
  </si>
  <si>
    <t>REMC890917HHGSRR03</t>
  </si>
  <si>
    <t>REMC8909176Y8</t>
  </si>
  <si>
    <t>BOMV870325MCMVRR06</t>
  </si>
  <si>
    <t>BOMV870325SQ9</t>
  </si>
  <si>
    <t>COLA630805HHGMGB06</t>
  </si>
  <si>
    <t>COLA630805UU1</t>
  </si>
  <si>
    <t>ALEJANDRO</t>
  </si>
  <si>
    <t xml:space="preserve">SALVADOR </t>
  </si>
  <si>
    <t xml:space="preserve">JOAN ENRIQUE </t>
  </si>
  <si>
    <t xml:space="preserve">ALMA VALERIA </t>
  </si>
  <si>
    <t xml:space="preserve">AARON </t>
  </si>
  <si>
    <t xml:space="preserve">FRANCISCO </t>
  </si>
  <si>
    <t xml:space="preserve">CORNELIO </t>
  </si>
  <si>
    <t xml:space="preserve">YESENIA </t>
  </si>
  <si>
    <t xml:space="preserve">ROGELIO </t>
  </si>
  <si>
    <t xml:space="preserve">CARLOS </t>
  </si>
  <si>
    <t xml:space="preserve">JAIME </t>
  </si>
  <si>
    <t xml:space="preserve">ALFREDO </t>
  </si>
  <si>
    <t xml:space="preserve">CARLOS ALBERTO </t>
  </si>
  <si>
    <t xml:space="preserve">VIRIDIANA </t>
  </si>
  <si>
    <t xml:space="preserve">ABEL </t>
  </si>
  <si>
    <t>CESAR</t>
  </si>
  <si>
    <t xml:space="preserve">ADOLFO </t>
  </si>
  <si>
    <t xml:space="preserve">RUBEN GILBERTO </t>
  </si>
  <si>
    <t xml:space="preserve">SAUL AGUSTIN </t>
  </si>
  <si>
    <t xml:space="preserve">LUIS HANSEL </t>
  </si>
  <si>
    <t xml:space="preserve">SERGIO </t>
  </si>
  <si>
    <t xml:space="preserve"> PEDRO SAUL</t>
  </si>
  <si>
    <t xml:space="preserve">ARIANNA </t>
  </si>
  <si>
    <t xml:space="preserve">FLORENCIO </t>
  </si>
  <si>
    <t xml:space="preserve">MOISES </t>
  </si>
  <si>
    <t xml:space="preserve">JESUS </t>
  </si>
  <si>
    <t xml:space="preserve">ELIEL </t>
  </si>
  <si>
    <t xml:space="preserve">OLIVER </t>
  </si>
  <si>
    <t xml:space="preserve">JORGE AMADO </t>
  </si>
  <si>
    <t xml:space="preserve">ALEXA </t>
  </si>
  <si>
    <t xml:space="preserve">JONATHAN </t>
  </si>
  <si>
    <t xml:space="preserve">NOE GUADALUPE </t>
  </si>
  <si>
    <t xml:space="preserve">CLAUDIA CRISTINA </t>
  </si>
  <si>
    <t xml:space="preserve">LETICIA </t>
  </si>
  <si>
    <t xml:space="preserve">LEONEL </t>
  </si>
  <si>
    <t xml:space="preserve">CAMERINA </t>
  </si>
  <si>
    <t xml:space="preserve">JOSE FRANCISCO </t>
  </si>
  <si>
    <t xml:space="preserve">ERICK </t>
  </si>
  <si>
    <t xml:space="preserve">RENE </t>
  </si>
  <si>
    <t xml:space="preserve">ANDREA </t>
  </si>
  <si>
    <t xml:space="preserve">JOHANA </t>
  </si>
  <si>
    <t>JOSE MANUEL</t>
  </si>
  <si>
    <t xml:space="preserve">JULIO GERARDO </t>
  </si>
  <si>
    <t xml:space="preserve">EFRAIN </t>
  </si>
  <si>
    <t>DIRECCION DE PROTECCION CIVIL</t>
  </si>
  <si>
    <t>DIRECCION DE SEGURIDAD PUBLICA</t>
  </si>
  <si>
    <t>JEFE DE GRUPO</t>
  </si>
  <si>
    <t>OFICIAL</t>
  </si>
  <si>
    <t>INTENDENTE</t>
  </si>
  <si>
    <t>VIGILANTE</t>
  </si>
  <si>
    <t xml:space="preserve">SUBDIRECTOR </t>
  </si>
  <si>
    <t>DIRECCION DE PORTECCION CIVIL</t>
  </si>
  <si>
    <t>UBR</t>
  </si>
  <si>
    <t>VALENCIA</t>
  </si>
  <si>
    <t>ROJAS</t>
  </si>
  <si>
    <t>PALMA</t>
  </si>
  <si>
    <t>OXIDHO</t>
  </si>
  <si>
    <t>MAQUEDA</t>
  </si>
  <si>
    <t>ROMERO</t>
  </si>
  <si>
    <t>SANTANDER</t>
  </si>
  <si>
    <t>DE LA GARZA</t>
  </si>
  <si>
    <t>DISCIPLINA</t>
  </si>
  <si>
    <t>MACOTELA</t>
  </si>
  <si>
    <t>CASTILLA</t>
  </si>
  <si>
    <t>OLGUIN</t>
  </si>
  <si>
    <t>SARH671231HHGNSN06</t>
  </si>
  <si>
    <t>SARH671231379</t>
  </si>
  <si>
    <t>AEGR711201HHGNTS09</t>
  </si>
  <si>
    <t>AEGR711201PV0</t>
  </si>
  <si>
    <t>NORM901103HHGGJR06</t>
  </si>
  <si>
    <t>NORM901103TT3</t>
  </si>
  <si>
    <t>NIRI890829HHGTDS04</t>
  </si>
  <si>
    <t>NIRI810829E88</t>
  </si>
  <si>
    <t>MAXG721014MHGRXD02</t>
  </si>
  <si>
    <t>MAGU7210145L0</t>
  </si>
  <si>
    <t>OATJ541128HHGCRR01</t>
  </si>
  <si>
    <t>OATJ541128A57</t>
  </si>
  <si>
    <t>GAEC591017MCHRSR04</t>
  </si>
  <si>
    <t>GAEC591017663</t>
  </si>
  <si>
    <t>GOPA900105MHGMLM08</t>
  </si>
  <si>
    <t>GOPA900105HTA</t>
  </si>
  <si>
    <t>TEAA911015HHGRCL04</t>
  </si>
  <si>
    <t>TEAA9110153W4</t>
  </si>
  <si>
    <t>CAMB760503MHGHRR07</t>
  </si>
  <si>
    <t>CAMB8009178DA</t>
  </si>
  <si>
    <t>VATA851001HHGLRN09</t>
  </si>
  <si>
    <t>VATA851001JB9</t>
  </si>
  <si>
    <t>TEMJ791119HDFRRN08</t>
  </si>
  <si>
    <t>TEMJ791119NW6</t>
  </si>
  <si>
    <t>CAHA740402HMCRRB03</t>
  </si>
  <si>
    <t>CUOR620504TT4</t>
  </si>
  <si>
    <t>SAMO751108HHGNQS02</t>
  </si>
  <si>
    <t>SAMO751108376</t>
  </si>
  <si>
    <t>COSA940521MMCRLB04</t>
  </si>
  <si>
    <t>COSA940521CH9</t>
  </si>
  <si>
    <t>LORL650625HHGPMS06</t>
  </si>
  <si>
    <t>LORL650825AK9</t>
  </si>
  <si>
    <t>TESO810530MHGRNL07</t>
  </si>
  <si>
    <t>TESO810530NY6</t>
  </si>
  <si>
    <t>TECA960623MHGRRL07</t>
  </si>
  <si>
    <t>TECA960623SM3</t>
  </si>
  <si>
    <t>DITJ871227HHGSVN02</t>
  </si>
  <si>
    <t>DITJ871227EXA</t>
  </si>
  <si>
    <t>VASN850302MHGLLN08</t>
  </si>
  <si>
    <t>VASN8503024I5</t>
  </si>
  <si>
    <t>MAOA800220HHGCLR01</t>
  </si>
  <si>
    <t>MAOA800220V91</t>
  </si>
  <si>
    <t>MOMM850512HHGRRN05</t>
  </si>
  <si>
    <t>MOMM850512813</t>
  </si>
  <si>
    <t>SAMN940217HHGLRX08</t>
  </si>
  <si>
    <t>SAMN940217BM6</t>
  </si>
  <si>
    <t>CAUK960410MDFSRR02</t>
  </si>
  <si>
    <t>CAUK960410NK5</t>
  </si>
  <si>
    <t xml:space="preserve"> PERSONAL EVENTUAL</t>
  </si>
  <si>
    <t>SECRETARIA</t>
  </si>
  <si>
    <t>INSTRUCTOR DE MUSICA</t>
  </si>
  <si>
    <t>BARRENDERO</t>
  </si>
  <si>
    <t>COCINERA</t>
  </si>
  <si>
    <t>EDUCADORA</t>
  </si>
  <si>
    <t>INSTRUCTOR DE ACTIVACION FISICA</t>
  </si>
  <si>
    <t>ENCARGADA CENTRO DE COMPUTO</t>
  </si>
  <si>
    <t>MÉDICO VETERINARIO</t>
  </si>
  <si>
    <t>H. ASAMBLEA MUNICIPAL</t>
  </si>
  <si>
    <t xml:space="preserve">HONORIO </t>
  </si>
  <si>
    <t xml:space="preserve">MA. ROSARIO </t>
  </si>
  <si>
    <t xml:space="preserve">MARTIN </t>
  </si>
  <si>
    <t xml:space="preserve">ISAIAS </t>
  </si>
  <si>
    <t xml:space="preserve">MARIA GUADALUPE </t>
  </si>
  <si>
    <t xml:space="preserve">JORGE FERNANDO </t>
  </si>
  <si>
    <t xml:space="preserve">CARLOTA AMALIA </t>
  </si>
  <si>
    <t xml:space="preserve">AMELIA </t>
  </si>
  <si>
    <t xml:space="preserve">ALBERTO </t>
  </si>
  <si>
    <t xml:space="preserve">BERTHA </t>
  </si>
  <si>
    <t xml:space="preserve">ANGEL </t>
  </si>
  <si>
    <t xml:space="preserve">RICARDA </t>
  </si>
  <si>
    <t xml:space="preserve">OSCAR HERMINIO </t>
  </si>
  <si>
    <t>ABIGAIL ALEJANDRA</t>
  </si>
  <si>
    <t xml:space="preserve">OLGA </t>
  </si>
  <si>
    <t xml:space="preserve">ALICIA </t>
  </si>
  <si>
    <t xml:space="preserve">NANCY </t>
  </si>
  <si>
    <t xml:space="preserve">AURELIANO </t>
  </si>
  <si>
    <t xml:space="preserve">MEINARDO RAFAEL </t>
  </si>
  <si>
    <t xml:space="preserve">NOE </t>
  </si>
  <si>
    <t xml:space="preserve">KAREN ALEJANDRA </t>
  </si>
  <si>
    <t>TECOZAUTLA</t>
  </si>
  <si>
    <t>LUISA FERNANDA</t>
  </si>
  <si>
    <t>CUVL981216MHGRLS00</t>
  </si>
  <si>
    <t>CUVL981216FE8</t>
  </si>
  <si>
    <t>chofer</t>
  </si>
  <si>
    <t>SUELDO ANUAL.</t>
  </si>
  <si>
    <t>SUMA SUELDO POR FONDOS</t>
  </si>
  <si>
    <t>OTRAS PERCEP F GRAL</t>
  </si>
  <si>
    <t>SUELDOS FOMENTO</t>
  </si>
  <si>
    <t>OTRAS PERCEP FOMENTO</t>
  </si>
  <si>
    <t>AGUINALDO FOMENTO</t>
  </si>
  <si>
    <t>SUELDOS REPO</t>
  </si>
  <si>
    <t>OTRAS PERCEP REPO</t>
  </si>
  <si>
    <t>AGUINALDO REPO</t>
  </si>
  <si>
    <t>SUELDOS FORTAMUN</t>
  </si>
  <si>
    <t>OTRAS PERCEP FORTAMUN</t>
  </si>
  <si>
    <t>AGUINALDO FORTAMUN</t>
  </si>
  <si>
    <t>SUELDOS F GRAL</t>
  </si>
  <si>
    <t>AGUINALDO GRAL</t>
  </si>
  <si>
    <t>DIETA</t>
  </si>
  <si>
    <t xml:space="preserve">BLANCA NOHEMI </t>
  </si>
  <si>
    <t xml:space="preserve">DELIA </t>
  </si>
  <si>
    <t xml:space="preserve">ARMANDO </t>
  </si>
  <si>
    <t>PROCORO ABEL</t>
  </si>
  <si>
    <t xml:space="preserve">LEOPOLDA </t>
  </si>
  <si>
    <t xml:space="preserve">CECILIA </t>
  </si>
  <si>
    <t xml:space="preserve">PATRICIO </t>
  </si>
  <si>
    <t xml:space="preserve">RAFAEL </t>
  </si>
  <si>
    <t xml:space="preserve">FLORENTINO </t>
  </si>
  <si>
    <t xml:space="preserve">JOSE </t>
  </si>
  <si>
    <t xml:space="preserve">ALFONSO </t>
  </si>
  <si>
    <t xml:space="preserve">GUDELIO </t>
  </si>
  <si>
    <t xml:space="preserve">ARTURO </t>
  </si>
  <si>
    <t xml:space="preserve">MANUEL </t>
  </si>
  <si>
    <t xml:space="preserve">ALMA AURORA </t>
  </si>
  <si>
    <t xml:space="preserve">CRECENCIA CAMELIA </t>
  </si>
  <si>
    <t xml:space="preserve">JOSEFINA </t>
  </si>
  <si>
    <t xml:space="preserve">ERNESTO </t>
  </si>
  <si>
    <t xml:space="preserve">EMILIO </t>
  </si>
  <si>
    <t xml:space="preserve">MARIA </t>
  </si>
  <si>
    <t xml:space="preserve">TERESA </t>
  </si>
  <si>
    <t xml:space="preserve">TANIA </t>
  </si>
  <si>
    <t xml:space="preserve">JUANA AMELIA </t>
  </si>
  <si>
    <t xml:space="preserve">PATRICIA </t>
  </si>
  <si>
    <t xml:space="preserve">MA. GUADALUPE JUANA </t>
  </si>
  <si>
    <t xml:space="preserve">MARIA DE LOS ANGELES </t>
  </si>
  <si>
    <t xml:space="preserve">ALITZEL </t>
  </si>
  <si>
    <t xml:space="preserve">YOLANDA </t>
  </si>
  <si>
    <t xml:space="preserve">SONIA GRISELDA </t>
  </si>
  <si>
    <t xml:space="preserve">DOLORES ESTHER </t>
  </si>
  <si>
    <t xml:space="preserve">REYNALDO </t>
  </si>
  <si>
    <t xml:space="preserve">DENISSE IVONE </t>
  </si>
  <si>
    <t xml:space="preserve">PASCUAL IGNACIO </t>
  </si>
  <si>
    <t xml:space="preserve">AMPARO CLAUDIA </t>
  </si>
  <si>
    <t>ELVIA</t>
  </si>
  <si>
    <t>RORE840528MHGJSL07</t>
  </si>
  <si>
    <t>RORE840528LR1</t>
  </si>
  <si>
    <t>DANIELA</t>
  </si>
  <si>
    <t>ROTD971211MHGJRN09</t>
  </si>
  <si>
    <t>ROTD971211LG2</t>
  </si>
  <si>
    <t>AUXILIAR ADMINISTRATIVO</t>
  </si>
  <si>
    <t>SUELDOS FONDO GRAL</t>
  </si>
  <si>
    <t>AGUINALDO F GRAL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</si>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</sst>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  <numFmt numFmtId="167" formatCode="dd\-mm\-yy;@"/>
    <numFmt numFmtId="168" formatCode="_-[$$-409]* #,##0.00_ ;_-[$$-409]* \-#,##0.00\ ;_-[$$-409]* &quot;-&quot;??_ ;_-@_ 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42E41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0" fillId="7" borderId="0" applyNumberFormat="0" applyBorder="0" applyAlignment="0" applyProtection="0"/>
    <xf numFmtId="0" fontId="12" fillId="8" borderId="0" applyNumberFormat="0" applyBorder="0" applyAlignment="0" applyProtection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2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0" fillId="7" borderId="3" xfId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4" borderId="4" xfId="0" applyNumberFormat="1" applyFont="1" applyFill="1" applyBorder="1" applyAlignment="1">
      <alignment horizontal="center" vertical="center" wrapText="1"/>
    </xf>
    <xf numFmtId="166" fontId="4" fillId="4" borderId="4" xfId="0" applyNumberFormat="1" applyFont="1" applyFill="1" applyBorder="1" applyAlignment="1">
      <alignment horizontal="center" vertical="center" wrapText="1"/>
    </xf>
    <xf numFmtId="166" fontId="3" fillId="4" borderId="4" xfId="0" applyNumberFormat="1" applyFont="1" applyFill="1" applyBorder="1" applyAlignment="1">
      <alignment horizontal="center" vertical="center" wrapText="1"/>
    </xf>
    <xf numFmtId="0" fontId="12" fillId="8" borderId="5" xfId="2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6" fontId="19" fillId="0" borderId="7" xfId="0" applyNumberFormat="1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14" fontId="17" fillId="0" borderId="7" xfId="0" applyNumberFormat="1" applyFont="1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5" xfId="0" applyFill="1" applyBorder="1" applyAlignment="1">
      <alignment horizontal="center" vertical="center" wrapText="1"/>
    </xf>
    <xf numFmtId="49" fontId="0" fillId="9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0" fontId="0" fillId="9" borderId="5" xfId="0" applyFill="1" applyBorder="1"/>
    <xf numFmtId="0" fontId="0" fillId="9" borderId="0" xfId="0" applyFill="1" applyAlignment="1">
      <alignment horizontal="center"/>
    </xf>
    <xf numFmtId="0" fontId="8" fillId="9" borderId="0" xfId="3" applyFont="1" applyFill="1" applyAlignment="1">
      <alignment vertical="center"/>
    </xf>
    <xf numFmtId="0" fontId="8" fillId="9" borderId="0" xfId="3" applyFont="1" applyFill="1" applyAlignment="1">
      <alignment vertical="center" wrapText="1"/>
    </xf>
    <xf numFmtId="0" fontId="8" fillId="9" borderId="0" xfId="3" applyFont="1" applyFill="1" applyAlignment="1">
      <alignment horizontal="center" vertical="center" wrapText="1"/>
    </xf>
    <xf numFmtId="0" fontId="6" fillId="9" borderId="0" xfId="3" applyFill="1" applyAlignment="1">
      <alignment vertical="center"/>
    </xf>
    <xf numFmtId="0" fontId="13" fillId="9" borderId="0" xfId="4" applyFont="1" applyFill="1" applyAlignment="1">
      <alignment horizontal="center" vertical="center"/>
    </xf>
    <xf numFmtId="0" fontId="13" fillId="9" borderId="0" xfId="4" applyFont="1" applyFill="1" applyAlignment="1">
      <alignment horizontal="center" vertical="center" wrapText="1"/>
    </xf>
    <xf numFmtId="0" fontId="13" fillId="9" borderId="0" xfId="4" applyFont="1" applyFill="1" applyAlignment="1">
      <alignment horizontal="left" vertical="center"/>
    </xf>
    <xf numFmtId="0" fontId="6" fillId="9" borderId="0" xfId="3" applyFill="1" applyAlignment="1">
      <alignment horizontal="center" vertical="center"/>
    </xf>
    <xf numFmtId="0" fontId="6" fillId="9" borderId="0" xfId="3" applyFill="1" applyAlignment="1">
      <alignment vertical="center" wrapText="1"/>
    </xf>
    <xf numFmtId="0" fontId="6" fillId="9" borderId="0" xfId="3" applyFill="1" applyAlignment="1">
      <alignment horizontal="center" vertical="center" wrapText="1"/>
    </xf>
    <xf numFmtId="0" fontId="0" fillId="9" borderId="0" xfId="0" applyFill="1" applyAlignment="1">
      <alignment wrapText="1"/>
    </xf>
    <xf numFmtId="14" fontId="0" fillId="9" borderId="0" xfId="0" applyNumberFormat="1" applyFill="1"/>
    <xf numFmtId="166" fontId="0" fillId="9" borderId="0" xfId="0" applyNumberFormat="1" applyFill="1"/>
    <xf numFmtId="0" fontId="0" fillId="10" borderId="5" xfId="0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0" fillId="12" borderId="6" xfId="0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0" fillId="12" borderId="0" xfId="0" applyFill="1"/>
    <xf numFmtId="168" fontId="0" fillId="9" borderId="0" xfId="0" applyNumberFormat="1" applyFill="1"/>
    <xf numFmtId="0" fontId="10" fillId="9" borderId="3" xfId="1" applyFill="1" applyBorder="1" applyAlignment="1">
      <alignment horizontal="center" vertical="center" wrapText="1"/>
    </xf>
    <xf numFmtId="0" fontId="12" fillId="9" borderId="5" xfId="2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14" fontId="3" fillId="9" borderId="4" xfId="0" applyNumberFormat="1" applyFont="1" applyFill="1" applyBorder="1" applyAlignment="1">
      <alignment horizontal="center" vertical="center" wrapText="1"/>
    </xf>
    <xf numFmtId="166" fontId="4" fillId="9" borderId="4" xfId="0" applyNumberFormat="1" applyFont="1" applyFill="1" applyBorder="1" applyAlignment="1">
      <alignment horizontal="center" vertical="center" wrapText="1"/>
    </xf>
    <xf numFmtId="166" fontId="3" fillId="9" borderId="4" xfId="0" applyNumberFormat="1" applyFont="1" applyFill="1" applyBorder="1" applyAlignment="1">
      <alignment horizontal="center" vertical="center" wrapText="1"/>
    </xf>
    <xf numFmtId="0" fontId="22" fillId="11" borderId="0" xfId="0" applyFont="1" applyFill="1"/>
    <xf numFmtId="168" fontId="23" fillId="9" borderId="0" xfId="0" applyNumberFormat="1" applyFont="1" applyFill="1"/>
    <xf numFmtId="168" fontId="0" fillId="0" borderId="0" xfId="0" applyNumberFormat="1" applyAlignment="1">
      <alignment wrapText="1"/>
    </xf>
    <xf numFmtId="168" fontId="0" fillId="0" borderId="0" xfId="0" applyNumberFormat="1" applyFill="1"/>
    <xf numFmtId="0" fontId="19" fillId="0" borderId="0" xfId="0" applyFont="1" applyFill="1"/>
    <xf numFmtId="166" fontId="21" fillId="0" borderId="0" xfId="0" applyNumberFormat="1" applyFont="1" applyFill="1"/>
    <xf numFmtId="0" fontId="0" fillId="0" borderId="0" xfId="0" applyFill="1" applyAlignment="1">
      <alignment wrapText="1"/>
    </xf>
    <xf numFmtId="0" fontId="0" fillId="0" borderId="0" xfId="0" applyFill="1"/>
    <xf numFmtId="168" fontId="0" fillId="0" borderId="0" xfId="0" applyNumberFormat="1" applyFill="1" applyAlignment="1">
      <alignment wrapText="1"/>
    </xf>
    <xf numFmtId="168" fontId="0" fillId="0" borderId="0" xfId="7" applyNumberFormat="1" applyFont="1" applyFill="1" applyAlignment="1">
      <alignment wrapText="1"/>
    </xf>
    <xf numFmtId="167" fontId="0" fillId="0" borderId="0" xfId="0" applyNumberFormat="1" applyFill="1"/>
    <xf numFmtId="14" fontId="0" fillId="0" borderId="0" xfId="0" applyNumberFormat="1" applyFill="1"/>
    <xf numFmtId="165" fontId="0" fillId="0" borderId="0" xfId="6" applyFont="1" applyFill="1"/>
    <xf numFmtId="0" fontId="11" fillId="4" borderId="5" xfId="0" applyFont="1" applyFill="1" applyBorder="1" applyAlignment="1">
      <alignment horizontal="center"/>
    </xf>
    <xf numFmtId="0" fontId="13" fillId="9" borderId="0" xfId="4" applyFont="1" applyFill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0" xfId="0" applyFill="1"/>
    <xf numFmtId="0" fontId="19" fillId="2" borderId="0" xfId="0" applyFont="1" applyFill="1"/>
    <xf numFmtId="14" fontId="0" fillId="2" borderId="0" xfId="0" applyNumberFormat="1" applyFill="1"/>
    <xf numFmtId="0" fontId="21" fillId="2" borderId="0" xfId="0" applyFont="1" applyFill="1"/>
    <xf numFmtId="166" fontId="21" fillId="2" borderId="0" xfId="0" applyNumberFormat="1" applyFont="1" applyFill="1"/>
    <xf numFmtId="14" fontId="19" fillId="2" borderId="0" xfId="0" applyNumberFormat="1" applyFont="1" applyFill="1"/>
    <xf numFmtId="168" fontId="0" fillId="2" borderId="0" xfId="0" applyNumberFormat="1" applyFill="1"/>
    <xf numFmtId="43" fontId="19" fillId="2" borderId="0" xfId="5" applyFont="1" applyFill="1"/>
    <xf numFmtId="14" fontId="21" fillId="2" borderId="0" xfId="0" applyNumberFormat="1" applyFont="1" applyFill="1"/>
    <xf numFmtId="0" fontId="0" fillId="11" borderId="0" xfId="0" applyFill="1"/>
    <xf numFmtId="0" fontId="19" fillId="11" borderId="0" xfId="0" applyFont="1" applyFill="1"/>
    <xf numFmtId="14" fontId="0" fillId="11" borderId="0" xfId="0" applyNumberFormat="1" applyFill="1"/>
    <xf numFmtId="0" fontId="21" fillId="11" borderId="0" xfId="0" applyFont="1" applyFill="1"/>
    <xf numFmtId="14" fontId="19" fillId="11" borderId="0" xfId="0" applyNumberFormat="1" applyFont="1" applyFill="1"/>
    <xf numFmtId="168" fontId="0" fillId="11" borderId="0" xfId="0" applyNumberFormat="1" applyFill="1"/>
    <xf numFmtId="14" fontId="21" fillId="11" borderId="0" xfId="0" applyNumberFormat="1" applyFont="1" applyFill="1"/>
    <xf numFmtId="0" fontId="0" fillId="13" borderId="0" xfId="0" applyFill="1"/>
    <xf numFmtId="0" fontId="19" fillId="13" borderId="0" xfId="0" applyFont="1" applyFill="1"/>
    <xf numFmtId="14" fontId="0" fillId="13" borderId="0" xfId="0" applyNumberFormat="1" applyFill="1"/>
    <xf numFmtId="0" fontId="21" fillId="13" borderId="0" xfId="0" applyFont="1" applyFill="1"/>
    <xf numFmtId="14" fontId="19" fillId="13" borderId="0" xfId="0" applyNumberFormat="1" applyFont="1" applyFill="1"/>
    <xf numFmtId="168" fontId="0" fillId="13" borderId="0" xfId="0" applyNumberFormat="1" applyFill="1"/>
    <xf numFmtId="14" fontId="21" fillId="13" borderId="0" xfId="0" applyNumberFormat="1" applyFont="1" applyFill="1"/>
    <xf numFmtId="165" fontId="0" fillId="2" borderId="0" xfId="6" applyFont="1" applyFill="1"/>
    <xf numFmtId="165" fontId="0" fillId="2" borderId="0" xfId="0" applyNumberFormat="1" applyFill="1"/>
    <xf numFmtId="0" fontId="0" fillId="14" borderId="0" xfId="0" applyFill="1"/>
    <xf numFmtId="0" fontId="21" fillId="14" borderId="0" xfId="0" applyFont="1" applyFill="1"/>
    <xf numFmtId="14" fontId="21" fillId="14" borderId="0" xfId="0" applyNumberFormat="1" applyFont="1" applyFill="1"/>
    <xf numFmtId="168" fontId="0" fillId="14" borderId="0" xfId="0" applyNumberFormat="1" applyFill="1"/>
    <xf numFmtId="0" fontId="19" fillId="14" borderId="0" xfId="0" applyFont="1" applyFill="1"/>
    <xf numFmtId="168" fontId="19" fillId="14" borderId="0" xfId="0" applyNumberFormat="1" applyFont="1" applyFill="1"/>
  </cellXfs>
  <cellStyles count="8">
    <cellStyle name="Bueno" xfId="1" builtinId="26"/>
    <cellStyle name="Millares" xfId="5" builtinId="3"/>
    <cellStyle name="Moneda" xfId="6" builtinId="4"/>
    <cellStyle name="Neutral" xfId="2" builtinId="28"/>
    <cellStyle name="Normal" xfId="0" builtinId="0"/>
    <cellStyle name="Normal 2 2" xfId="3"/>
    <cellStyle name="Normal 4 3" xfId="4"/>
    <cellStyle name="Porcentaje" xfId="7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6F1D16-7DB7-4F29-B999-AFAC33204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47BBA0-271F-4CAE-B4A5-3C4C5C004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DFAE40-EDEC-4AA0-AA8A-B2CAE664C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5AAAEE-FCC3-4703-8BF7-526A6C75E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esktop\A%20Mis%20Doc\A-Trabajo\A%20EROGACIONES\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0"/>
  <sheetViews>
    <sheetView zoomScaleNormal="100" workbookViewId="0">
      <pane xSplit="2" ySplit="1" topLeftCell="C2" activePane="bottomRight" state="frozen"/>
      <selection activeCell="D17" sqref="D17"/>
      <selection pane="topRight" activeCell="D17" sqref="D17"/>
      <selection pane="bottomLeft" activeCell="D17" sqref="D17"/>
      <selection pane="bottomRight" activeCell="A23" sqref="A23:B24"/>
    </sheetView>
  </sheetViews>
  <sheetFormatPr baseColWidth="10" defaultRowHeight="15" x14ac:dyDescent="0.25"/>
  <cols>
    <col min="1" max="1" width="47.140625" style="8" bestFit="1" customWidth="1"/>
    <col min="2" max="2" width="52.28515625" style="8" bestFit="1" customWidth="1"/>
    <col min="3" max="3" width="12.140625" style="8" bestFit="1" customWidth="1"/>
    <col min="4" max="4" width="19" style="8" customWidth="1"/>
    <col min="5" max="5" width="21.42578125" style="8" customWidth="1"/>
    <col min="6" max="6" width="28.42578125" style="8" customWidth="1"/>
  </cols>
  <sheetData>
    <row r="1" spans="1:6" ht="30.75" customHeight="1" x14ac:dyDescent="0.25">
      <c r="A1" s="22" t="s">
        <v>0</v>
      </c>
      <c r="B1" s="22" t="s">
        <v>1</v>
      </c>
      <c r="C1" s="20" t="s">
        <v>2</v>
      </c>
      <c r="D1" s="20" t="s">
        <v>3</v>
      </c>
      <c r="E1" s="21" t="s">
        <v>4</v>
      </c>
      <c r="F1" s="21" t="s">
        <v>5</v>
      </c>
    </row>
    <row r="2" spans="1:6" s="77" customFormat="1" x14ac:dyDescent="0.25">
      <c r="A2" s="56" t="s">
        <v>715</v>
      </c>
      <c r="B2" s="56" t="s">
        <v>716</v>
      </c>
      <c r="C2" s="76">
        <v>12</v>
      </c>
      <c r="D2" s="76">
        <v>0</v>
      </c>
      <c r="E2" s="76">
        <v>428456</v>
      </c>
      <c r="F2" s="76"/>
    </row>
    <row r="3" spans="1:6" s="77" customFormat="1" x14ac:dyDescent="0.25">
      <c r="A3" s="56" t="s">
        <v>715</v>
      </c>
      <c r="B3" s="56" t="s">
        <v>737</v>
      </c>
      <c r="C3" s="76">
        <v>1</v>
      </c>
      <c r="D3" s="76">
        <v>0</v>
      </c>
      <c r="E3" s="76">
        <v>46092.33</v>
      </c>
      <c r="F3" s="76"/>
    </row>
    <row r="4" spans="1:6" s="77" customFormat="1" x14ac:dyDescent="0.25">
      <c r="A4" s="56" t="s">
        <v>733</v>
      </c>
      <c r="B4" s="56" t="s">
        <v>734</v>
      </c>
      <c r="C4" s="76">
        <v>1</v>
      </c>
      <c r="D4" s="76">
        <v>60</v>
      </c>
      <c r="E4" s="73">
        <v>67346.03333333334</v>
      </c>
      <c r="F4" s="73">
        <v>132484</v>
      </c>
    </row>
    <row r="5" spans="1:6" s="77" customFormat="1" x14ac:dyDescent="0.25">
      <c r="A5" s="56" t="s">
        <v>733</v>
      </c>
      <c r="B5" s="56" t="s">
        <v>735</v>
      </c>
      <c r="C5" s="76">
        <v>1</v>
      </c>
      <c r="D5" s="76">
        <v>60</v>
      </c>
      <c r="E5" s="73">
        <v>8985.2999999999993</v>
      </c>
      <c r="F5" s="73">
        <v>17676</v>
      </c>
    </row>
    <row r="6" spans="1:6" s="77" customFormat="1" x14ac:dyDescent="0.25">
      <c r="A6" s="56" t="s">
        <v>733</v>
      </c>
      <c r="B6" s="56" t="s">
        <v>736</v>
      </c>
      <c r="C6" s="76">
        <v>1</v>
      </c>
      <c r="D6" s="76">
        <v>60</v>
      </c>
      <c r="E6" s="73">
        <v>14099.133333333333</v>
      </c>
      <c r="F6" s="73">
        <v>27736</v>
      </c>
    </row>
    <row r="7" spans="1:6" s="77" customFormat="1" x14ac:dyDescent="0.25">
      <c r="A7" s="56" t="s">
        <v>733</v>
      </c>
      <c r="B7" s="56" t="s">
        <v>755</v>
      </c>
      <c r="C7" s="76">
        <v>1</v>
      </c>
      <c r="D7" s="76">
        <v>60</v>
      </c>
      <c r="E7" s="73">
        <v>8985.2999999999993</v>
      </c>
      <c r="F7" s="73">
        <v>17676</v>
      </c>
    </row>
    <row r="8" spans="1:6" s="77" customFormat="1" x14ac:dyDescent="0.25">
      <c r="A8" s="56" t="s">
        <v>733</v>
      </c>
      <c r="B8" s="56" t="s">
        <v>757</v>
      </c>
      <c r="C8" s="76">
        <v>1</v>
      </c>
      <c r="D8" s="76">
        <v>60</v>
      </c>
      <c r="E8" s="73">
        <v>14099.133333333333</v>
      </c>
      <c r="F8" s="73">
        <v>27736</v>
      </c>
    </row>
    <row r="9" spans="1:6" s="77" customFormat="1" x14ac:dyDescent="0.25">
      <c r="A9" s="56" t="s">
        <v>709</v>
      </c>
      <c r="B9" s="56" t="s">
        <v>739</v>
      </c>
      <c r="C9" s="76">
        <v>1</v>
      </c>
      <c r="D9" s="76">
        <v>60</v>
      </c>
      <c r="E9" s="73">
        <v>31080.333333333332</v>
      </c>
      <c r="F9" s="73">
        <v>48280</v>
      </c>
    </row>
    <row r="10" spans="1:6" s="77" customFormat="1" x14ac:dyDescent="0.25">
      <c r="A10" s="56" t="s">
        <v>709</v>
      </c>
      <c r="B10" s="56" t="s">
        <v>710</v>
      </c>
      <c r="C10" s="76">
        <v>6</v>
      </c>
      <c r="D10" s="76">
        <v>60</v>
      </c>
      <c r="E10" s="78">
        <v>53911.8</v>
      </c>
      <c r="F10" s="78">
        <v>106056</v>
      </c>
    </row>
    <row r="11" spans="1:6" s="77" customFormat="1" x14ac:dyDescent="0.25">
      <c r="A11" s="56" t="s">
        <v>709</v>
      </c>
      <c r="B11" s="56" t="s">
        <v>724</v>
      </c>
      <c r="C11" s="76">
        <v>1</v>
      </c>
      <c r="D11" s="76">
        <v>60</v>
      </c>
      <c r="E11" s="78">
        <v>7767.333333333333</v>
      </c>
      <c r="F11" s="78">
        <v>15280</v>
      </c>
    </row>
    <row r="12" spans="1:6" s="77" customFormat="1" x14ac:dyDescent="0.25">
      <c r="A12" s="56" t="s">
        <v>709</v>
      </c>
      <c r="B12" s="56" t="s">
        <v>714</v>
      </c>
      <c r="C12" s="76">
        <v>1</v>
      </c>
      <c r="D12" s="76">
        <v>60</v>
      </c>
      <c r="E12" s="73">
        <v>8131.3</v>
      </c>
      <c r="F12" s="78">
        <v>15996</v>
      </c>
    </row>
    <row r="13" spans="1:6" s="77" customFormat="1" x14ac:dyDescent="0.25">
      <c r="A13" s="56" t="s">
        <v>709</v>
      </c>
      <c r="B13" s="56" t="s">
        <v>758</v>
      </c>
      <c r="C13" s="76">
        <v>1</v>
      </c>
      <c r="D13" s="76">
        <v>60</v>
      </c>
      <c r="E13" s="78">
        <v>14099.133333333333</v>
      </c>
      <c r="F13" s="78">
        <v>27736</v>
      </c>
    </row>
    <row r="14" spans="1:6" s="77" customFormat="1" x14ac:dyDescent="0.25">
      <c r="A14" s="56" t="s">
        <v>753</v>
      </c>
      <c r="B14" s="56" t="s">
        <v>1147</v>
      </c>
      <c r="C14" s="76">
        <v>1</v>
      </c>
      <c r="D14" s="76">
        <v>60</v>
      </c>
      <c r="E14" s="78">
        <v>31080.333333333332</v>
      </c>
      <c r="F14" s="78">
        <v>48280</v>
      </c>
    </row>
    <row r="15" spans="1:6" s="77" customFormat="1" x14ac:dyDescent="0.25">
      <c r="A15" s="56" t="s">
        <v>753</v>
      </c>
      <c r="B15" s="56" t="s">
        <v>1149</v>
      </c>
      <c r="C15" s="76">
        <v>1</v>
      </c>
      <c r="D15" s="76">
        <v>60</v>
      </c>
      <c r="E15" s="78">
        <v>14099.133333333333</v>
      </c>
      <c r="F15" s="78">
        <v>27736</v>
      </c>
    </row>
    <row r="16" spans="1:6" s="77" customFormat="1" x14ac:dyDescent="0.25">
      <c r="A16" s="56" t="s">
        <v>753</v>
      </c>
      <c r="B16" s="56" t="s">
        <v>1151</v>
      </c>
      <c r="C16" s="76">
        <v>1</v>
      </c>
      <c r="D16" s="76">
        <v>60</v>
      </c>
      <c r="E16" s="78">
        <v>10225.633333333333</v>
      </c>
      <c r="F16" s="78">
        <v>20116</v>
      </c>
    </row>
    <row r="17" spans="1:6" s="77" customFormat="1" x14ac:dyDescent="0.25">
      <c r="A17" s="56" t="s">
        <v>753</v>
      </c>
      <c r="B17" s="56" t="s">
        <v>754</v>
      </c>
      <c r="C17" s="76">
        <v>5</v>
      </c>
      <c r="D17" s="76">
        <v>60</v>
      </c>
      <c r="E17" s="78">
        <f>10225.6333333333*5</f>
        <v>51128.166666666504</v>
      </c>
      <c r="F17" s="78">
        <f>20116*5</f>
        <v>100580</v>
      </c>
    </row>
    <row r="18" spans="1:6" s="77" customFormat="1" x14ac:dyDescent="0.25">
      <c r="A18" s="56" t="s">
        <v>753</v>
      </c>
      <c r="B18" s="56" t="s">
        <v>766</v>
      </c>
      <c r="C18" s="76">
        <v>1</v>
      </c>
      <c r="D18" s="76">
        <v>60</v>
      </c>
      <c r="E18" s="78">
        <v>12082.066666666668</v>
      </c>
      <c r="F18" s="78">
        <v>23768</v>
      </c>
    </row>
    <row r="19" spans="1:6" s="77" customFormat="1" x14ac:dyDescent="0.25">
      <c r="A19" s="56" t="s">
        <v>753</v>
      </c>
      <c r="B19" s="56" t="s">
        <v>765</v>
      </c>
      <c r="C19" s="76">
        <v>1</v>
      </c>
      <c r="D19" s="76">
        <v>60</v>
      </c>
      <c r="E19" s="78">
        <v>5705.5333333333338</v>
      </c>
      <c r="F19" s="78">
        <v>11224</v>
      </c>
    </row>
    <row r="20" spans="1:6" s="77" customFormat="1" x14ac:dyDescent="0.25">
      <c r="A20" s="56" t="s">
        <v>753</v>
      </c>
      <c r="B20" s="56" t="s">
        <v>1111</v>
      </c>
      <c r="C20" s="76">
        <v>1</v>
      </c>
      <c r="D20" s="76">
        <v>60</v>
      </c>
      <c r="E20" s="78">
        <v>4422.5</v>
      </c>
      <c r="F20" s="78">
        <v>8700</v>
      </c>
    </row>
    <row r="21" spans="1:6" s="77" customFormat="1" x14ac:dyDescent="0.25">
      <c r="A21" s="56" t="s">
        <v>1270</v>
      </c>
      <c r="B21" s="56" t="s">
        <v>735</v>
      </c>
      <c r="C21" s="76">
        <v>1</v>
      </c>
      <c r="D21" s="76">
        <v>60</v>
      </c>
      <c r="E21" s="78">
        <v>6898.0427777777777</v>
      </c>
      <c r="F21" s="78">
        <v>12188</v>
      </c>
    </row>
    <row r="22" spans="1:6" s="77" customFormat="1" x14ac:dyDescent="0.25">
      <c r="A22" s="56" t="s">
        <v>1270</v>
      </c>
      <c r="B22" s="56" t="s">
        <v>1120</v>
      </c>
      <c r="C22" s="76">
        <v>2</v>
      </c>
      <c r="D22" s="76">
        <v>60</v>
      </c>
      <c r="E22" s="78">
        <v>11185.73</v>
      </c>
      <c r="F22" s="78">
        <v>19284</v>
      </c>
    </row>
    <row r="23" spans="1:6" s="77" customFormat="1" x14ac:dyDescent="0.25">
      <c r="A23" s="56" t="s">
        <v>1270</v>
      </c>
      <c r="B23" s="56" t="s">
        <v>714</v>
      </c>
      <c r="C23" s="76">
        <v>1</v>
      </c>
      <c r="D23" s="76">
        <v>60</v>
      </c>
      <c r="E23" s="78">
        <v>6898.0427777777777</v>
      </c>
      <c r="F23" s="78">
        <v>12188</v>
      </c>
    </row>
    <row r="24" spans="1:6" s="77" customFormat="1" x14ac:dyDescent="0.25">
      <c r="A24" s="56" t="s">
        <v>1270</v>
      </c>
      <c r="B24" s="56" t="s">
        <v>1273</v>
      </c>
      <c r="C24" s="76">
        <v>1</v>
      </c>
      <c r="D24" s="76">
        <v>60</v>
      </c>
      <c r="E24" s="78">
        <v>7605.4844444444443</v>
      </c>
      <c r="F24" s="78">
        <v>13568</v>
      </c>
    </row>
    <row r="25" spans="1:6" s="77" customFormat="1" x14ac:dyDescent="0.25">
      <c r="A25" s="56" t="s">
        <v>1258</v>
      </c>
      <c r="B25" s="56" t="s">
        <v>1259</v>
      </c>
      <c r="C25" s="76">
        <v>1</v>
      </c>
      <c r="D25" s="76">
        <v>60</v>
      </c>
      <c r="E25" s="78">
        <v>9733.9599999999991</v>
      </c>
      <c r="F25" s="78">
        <v>17720</v>
      </c>
    </row>
    <row r="26" spans="1:6" s="77" customFormat="1" x14ac:dyDescent="0.25">
      <c r="A26" s="56" t="s">
        <v>1258</v>
      </c>
      <c r="B26" s="56" t="s">
        <v>1261</v>
      </c>
      <c r="C26" s="76">
        <v>1</v>
      </c>
      <c r="D26" s="76">
        <v>60</v>
      </c>
      <c r="E26" s="78">
        <v>9153.6538888888881</v>
      </c>
      <c r="F26" s="78">
        <v>16588</v>
      </c>
    </row>
    <row r="27" spans="1:6" s="77" customFormat="1" x14ac:dyDescent="0.25">
      <c r="A27" s="56" t="s">
        <v>1258</v>
      </c>
      <c r="B27" s="56" t="s">
        <v>1274</v>
      </c>
      <c r="C27" s="76">
        <v>1</v>
      </c>
      <c r="D27" s="76">
        <v>60</v>
      </c>
      <c r="E27" s="78">
        <v>11942.409444444445</v>
      </c>
      <c r="F27" s="78">
        <v>22028</v>
      </c>
    </row>
    <row r="28" spans="1:6" s="77" customFormat="1" x14ac:dyDescent="0.25">
      <c r="A28" s="56" t="s">
        <v>725</v>
      </c>
      <c r="B28" s="56" t="s">
        <v>726</v>
      </c>
      <c r="C28" s="76">
        <v>2</v>
      </c>
      <c r="D28" s="76">
        <v>60</v>
      </c>
      <c r="E28" s="78">
        <v>20451.27</v>
      </c>
      <c r="F28" s="78">
        <v>40232</v>
      </c>
    </row>
    <row r="29" spans="1:6" s="77" customFormat="1" x14ac:dyDescent="0.25">
      <c r="A29" s="56" t="s">
        <v>725</v>
      </c>
      <c r="B29" s="56" t="s">
        <v>770</v>
      </c>
      <c r="C29" s="76">
        <v>1</v>
      </c>
      <c r="D29" s="76">
        <v>60</v>
      </c>
      <c r="E29" s="78">
        <v>5101.6333333333332</v>
      </c>
      <c r="F29" s="78">
        <v>10036</v>
      </c>
    </row>
    <row r="30" spans="1:6" s="77" customFormat="1" x14ac:dyDescent="0.25">
      <c r="A30" s="74" t="s">
        <v>1486</v>
      </c>
      <c r="B30" s="56" t="s">
        <v>762</v>
      </c>
      <c r="C30" s="76">
        <v>1</v>
      </c>
      <c r="D30" s="76">
        <v>60</v>
      </c>
      <c r="E30" s="78">
        <v>11512.733333333334</v>
      </c>
      <c r="F30" s="78">
        <v>22648</v>
      </c>
    </row>
    <row r="31" spans="1:6" s="77" customFormat="1" x14ac:dyDescent="0.25">
      <c r="A31" s="56" t="s">
        <v>711</v>
      </c>
      <c r="B31" s="56" t="s">
        <v>429</v>
      </c>
      <c r="C31" s="76">
        <v>1</v>
      </c>
      <c r="D31" s="76">
        <v>60</v>
      </c>
      <c r="E31" s="73">
        <v>14099.133333333333</v>
      </c>
      <c r="F31" s="73">
        <v>27736</v>
      </c>
    </row>
    <row r="32" spans="1:6" s="77" customFormat="1" x14ac:dyDescent="0.25">
      <c r="A32" s="56" t="s">
        <v>711</v>
      </c>
      <c r="B32" s="56" t="s">
        <v>712</v>
      </c>
      <c r="C32" s="76">
        <v>1</v>
      </c>
      <c r="D32" s="76">
        <v>60</v>
      </c>
      <c r="E32" s="73">
        <v>6321.6333333333332</v>
      </c>
      <c r="F32" s="73">
        <v>12436</v>
      </c>
    </row>
    <row r="33" spans="1:6" s="77" customFormat="1" x14ac:dyDescent="0.25">
      <c r="A33" s="56" t="s">
        <v>711</v>
      </c>
      <c r="B33" s="56" t="s">
        <v>714</v>
      </c>
      <c r="C33" s="76">
        <v>2</v>
      </c>
      <c r="D33" s="76">
        <v>60</v>
      </c>
      <c r="E33" s="73">
        <f>7767.33333333333*3</f>
        <v>23301.999999999993</v>
      </c>
      <c r="F33" s="73">
        <f>15280*3</f>
        <v>45840</v>
      </c>
    </row>
    <row r="34" spans="1:6" s="77" customFormat="1" x14ac:dyDescent="0.25">
      <c r="A34" s="56" t="s">
        <v>1116</v>
      </c>
      <c r="B34" s="56" t="s">
        <v>1117</v>
      </c>
      <c r="C34" s="76">
        <v>1</v>
      </c>
      <c r="D34" s="76">
        <v>60</v>
      </c>
      <c r="E34" s="78">
        <v>6321.6333333333332</v>
      </c>
      <c r="F34" s="78">
        <v>12436</v>
      </c>
    </row>
    <row r="35" spans="1:6" s="77" customFormat="1" x14ac:dyDescent="0.25">
      <c r="A35" s="56" t="s">
        <v>1116</v>
      </c>
      <c r="B35" s="56" t="s">
        <v>735</v>
      </c>
      <c r="C35" s="76">
        <v>1</v>
      </c>
      <c r="D35" s="76">
        <v>60</v>
      </c>
      <c r="E35" s="78">
        <v>5705.5333333333338</v>
      </c>
      <c r="F35" s="78">
        <v>11224</v>
      </c>
    </row>
    <row r="36" spans="1:6" s="77" customFormat="1" x14ac:dyDescent="0.25">
      <c r="A36" s="56" t="s">
        <v>1116</v>
      </c>
      <c r="B36" s="56" t="s">
        <v>1118</v>
      </c>
      <c r="C36" s="76">
        <v>1</v>
      </c>
      <c r="D36" s="76">
        <v>60</v>
      </c>
      <c r="E36" s="78">
        <v>14099.133333333333</v>
      </c>
      <c r="F36" s="78">
        <v>27736</v>
      </c>
    </row>
    <row r="37" spans="1:6" s="77" customFormat="1" x14ac:dyDescent="0.25">
      <c r="A37" s="56" t="s">
        <v>1116</v>
      </c>
      <c r="B37" s="56" t="s">
        <v>1119</v>
      </c>
      <c r="C37" s="76">
        <v>1</v>
      </c>
      <c r="D37" s="76">
        <v>60</v>
      </c>
      <c r="E37" s="78">
        <v>6321.6333333333332</v>
      </c>
      <c r="F37" s="78">
        <v>12436</v>
      </c>
    </row>
    <row r="38" spans="1:6" s="77" customFormat="1" x14ac:dyDescent="0.25">
      <c r="A38" s="56" t="s">
        <v>1116</v>
      </c>
      <c r="B38" s="56" t="s">
        <v>1120</v>
      </c>
      <c r="C38" s="76">
        <v>1</v>
      </c>
      <c r="D38" s="76">
        <v>60</v>
      </c>
      <c r="E38" s="78">
        <v>4676.666666666667</v>
      </c>
      <c r="F38" s="78">
        <v>9200</v>
      </c>
    </row>
    <row r="39" spans="1:6" s="77" customFormat="1" x14ac:dyDescent="0.25">
      <c r="A39" s="56" t="s">
        <v>1116</v>
      </c>
      <c r="B39" s="56" t="s">
        <v>1123</v>
      </c>
      <c r="C39" s="76">
        <v>1</v>
      </c>
      <c r="D39" s="76">
        <v>60</v>
      </c>
      <c r="E39" s="78">
        <v>8985.2999999999993</v>
      </c>
      <c r="F39" s="78">
        <v>17676</v>
      </c>
    </row>
    <row r="40" spans="1:6" s="77" customFormat="1" x14ac:dyDescent="0.25">
      <c r="A40" s="56" t="s">
        <v>1116</v>
      </c>
      <c r="B40" s="56" t="s">
        <v>765</v>
      </c>
      <c r="C40" s="76">
        <v>2</v>
      </c>
      <c r="D40" s="76">
        <v>60</v>
      </c>
      <c r="E40" s="78">
        <f>7767.33333333333*2</f>
        <v>15534.666666666661</v>
      </c>
      <c r="F40" s="78">
        <f>15280*2</f>
        <v>30560</v>
      </c>
    </row>
    <row r="41" spans="1:6" s="77" customFormat="1" x14ac:dyDescent="0.25">
      <c r="A41" s="56" t="s">
        <v>1116</v>
      </c>
      <c r="B41" s="56" t="s">
        <v>1125</v>
      </c>
      <c r="C41" s="76">
        <v>1</v>
      </c>
      <c r="D41" s="76">
        <v>60</v>
      </c>
      <c r="E41" s="78">
        <v>7767.333333333333</v>
      </c>
      <c r="F41" s="78">
        <v>15280</v>
      </c>
    </row>
    <row r="42" spans="1:6" s="77" customFormat="1" x14ac:dyDescent="0.25">
      <c r="A42" s="56" t="s">
        <v>1116</v>
      </c>
      <c r="B42" s="56" t="s">
        <v>1126</v>
      </c>
      <c r="C42" s="76">
        <v>1</v>
      </c>
      <c r="D42" s="76">
        <v>60</v>
      </c>
      <c r="E42" s="78">
        <v>5101.6333333333332</v>
      </c>
      <c r="F42" s="78">
        <v>10036</v>
      </c>
    </row>
    <row r="43" spans="1:6" s="77" customFormat="1" x14ac:dyDescent="0.25">
      <c r="A43" s="56" t="s">
        <v>1116</v>
      </c>
      <c r="B43" s="56" t="s">
        <v>1142</v>
      </c>
      <c r="C43" s="76">
        <v>1</v>
      </c>
      <c r="D43" s="76">
        <v>60</v>
      </c>
      <c r="E43" s="78">
        <v>11512.733333333334</v>
      </c>
      <c r="F43" s="78">
        <v>22648</v>
      </c>
    </row>
    <row r="44" spans="1:6" s="77" customFormat="1" x14ac:dyDescent="0.25">
      <c r="A44" s="56" t="s">
        <v>1116</v>
      </c>
      <c r="B44" s="56" t="s">
        <v>1143</v>
      </c>
      <c r="C44" s="76">
        <v>1</v>
      </c>
      <c r="D44" s="76">
        <v>60</v>
      </c>
      <c r="E44" s="78">
        <v>31080.333333333332</v>
      </c>
      <c r="F44" s="78">
        <v>48280</v>
      </c>
    </row>
    <row r="45" spans="1:6" s="77" customFormat="1" x14ac:dyDescent="0.25">
      <c r="A45" s="56" t="s">
        <v>1116</v>
      </c>
      <c r="B45" s="56" t="s">
        <v>1152</v>
      </c>
      <c r="C45" s="76">
        <v>2</v>
      </c>
      <c r="D45" s="76">
        <v>60</v>
      </c>
      <c r="E45" s="78">
        <f>6321.63333333333*2</f>
        <v>12643.266666666659</v>
      </c>
      <c r="F45" s="78">
        <f>12436*2</f>
        <v>24872</v>
      </c>
    </row>
    <row r="46" spans="1:6" s="77" customFormat="1" x14ac:dyDescent="0.25">
      <c r="A46" s="56" t="s">
        <v>474</v>
      </c>
      <c r="B46" s="56" t="s">
        <v>738</v>
      </c>
      <c r="C46" s="76">
        <v>1</v>
      </c>
      <c r="D46" s="76">
        <v>60</v>
      </c>
      <c r="E46" s="73">
        <v>31080.333333333332</v>
      </c>
      <c r="F46" s="73">
        <v>48280</v>
      </c>
    </row>
    <row r="47" spans="1:6" s="77" customFormat="1" x14ac:dyDescent="0.25">
      <c r="A47" s="56" t="s">
        <v>729</v>
      </c>
      <c r="B47" s="56" t="s">
        <v>730</v>
      </c>
      <c r="C47" s="76">
        <v>1</v>
      </c>
      <c r="D47" s="76">
        <v>60</v>
      </c>
      <c r="E47" s="78">
        <v>5101.6333333333332</v>
      </c>
      <c r="F47" s="78">
        <v>10036</v>
      </c>
    </row>
    <row r="48" spans="1:6" s="77" customFormat="1" x14ac:dyDescent="0.25">
      <c r="A48" s="56" t="s">
        <v>1110</v>
      </c>
      <c r="B48" s="56" t="s">
        <v>735</v>
      </c>
      <c r="C48" s="76">
        <v>1</v>
      </c>
      <c r="D48" s="76">
        <v>60</v>
      </c>
      <c r="E48" s="78">
        <v>6047.1333333333332</v>
      </c>
      <c r="F48" s="78">
        <v>11896</v>
      </c>
    </row>
    <row r="49" spans="1:6" s="77" customFormat="1" x14ac:dyDescent="0.25">
      <c r="A49" s="56" t="s">
        <v>1110</v>
      </c>
      <c r="B49" s="56" t="s">
        <v>714</v>
      </c>
      <c r="C49" s="76">
        <v>1</v>
      </c>
      <c r="D49" s="76">
        <v>60</v>
      </c>
      <c r="E49" s="78">
        <v>5705.5333333333338</v>
      </c>
      <c r="F49" s="78">
        <v>11224</v>
      </c>
    </row>
    <row r="50" spans="1:6" s="77" customFormat="1" x14ac:dyDescent="0.25">
      <c r="A50" s="56" t="s">
        <v>1110</v>
      </c>
      <c r="B50" s="56" t="s">
        <v>1112</v>
      </c>
      <c r="C50" s="76">
        <v>1</v>
      </c>
      <c r="D50" s="76">
        <v>60</v>
      </c>
      <c r="E50" s="78">
        <v>4676.666666666667</v>
      </c>
      <c r="F50" s="78">
        <v>9200</v>
      </c>
    </row>
    <row r="51" spans="1:6" s="77" customFormat="1" x14ac:dyDescent="0.25">
      <c r="A51" s="56" t="s">
        <v>1110</v>
      </c>
      <c r="B51" s="56" t="s">
        <v>1113</v>
      </c>
      <c r="C51" s="76">
        <v>1</v>
      </c>
      <c r="D51" s="76">
        <v>60</v>
      </c>
      <c r="E51" s="78">
        <v>4985.7333333333336</v>
      </c>
      <c r="F51" s="78">
        <v>9808</v>
      </c>
    </row>
    <row r="52" spans="1:6" s="77" customFormat="1" x14ac:dyDescent="0.25">
      <c r="A52" s="56" t="s">
        <v>1110</v>
      </c>
      <c r="B52" s="56" t="s">
        <v>714</v>
      </c>
      <c r="C52" s="76">
        <v>1</v>
      </c>
      <c r="D52" s="76">
        <v>60</v>
      </c>
      <c r="E52" s="78">
        <v>6047.1333333333332</v>
      </c>
      <c r="F52" s="78">
        <v>11896</v>
      </c>
    </row>
    <row r="53" spans="1:6" s="77" customFormat="1" x14ac:dyDescent="0.25">
      <c r="A53" s="56" t="s">
        <v>1110</v>
      </c>
      <c r="B53" s="56" t="s">
        <v>1114</v>
      </c>
      <c r="C53" s="76">
        <v>1</v>
      </c>
      <c r="D53" s="76">
        <v>60</v>
      </c>
      <c r="E53" s="78">
        <v>6047.13</v>
      </c>
      <c r="F53" s="78">
        <v>11896</v>
      </c>
    </row>
    <row r="54" spans="1:6" s="77" customFormat="1" x14ac:dyDescent="0.25">
      <c r="A54" s="56" t="s">
        <v>1110</v>
      </c>
      <c r="B54" s="56" t="s">
        <v>735</v>
      </c>
      <c r="C54" s="76">
        <v>1</v>
      </c>
      <c r="D54" s="76">
        <v>60</v>
      </c>
      <c r="E54" s="78">
        <v>6047.1333333333332</v>
      </c>
      <c r="F54" s="78">
        <v>11896</v>
      </c>
    </row>
    <row r="55" spans="1:6" s="77" customFormat="1" x14ac:dyDescent="0.25">
      <c r="A55" s="56" t="s">
        <v>1110</v>
      </c>
      <c r="B55" s="56" t="s">
        <v>1115</v>
      </c>
      <c r="C55" s="76">
        <v>1</v>
      </c>
      <c r="D55" s="76">
        <v>60</v>
      </c>
      <c r="E55" s="78">
        <v>4676.666666666667</v>
      </c>
      <c r="F55" s="78">
        <v>9200</v>
      </c>
    </row>
    <row r="56" spans="1:6" s="77" customFormat="1" x14ac:dyDescent="0.25">
      <c r="A56" s="56" t="s">
        <v>1110</v>
      </c>
      <c r="B56" s="56" t="s">
        <v>714</v>
      </c>
      <c r="C56" s="76">
        <v>1</v>
      </c>
      <c r="D56" s="76">
        <v>60</v>
      </c>
      <c r="E56" s="78">
        <v>6321.6333333333332</v>
      </c>
      <c r="F56" s="78">
        <v>12436</v>
      </c>
    </row>
    <row r="57" spans="1:6" s="77" customFormat="1" x14ac:dyDescent="0.25">
      <c r="A57" s="56" t="s">
        <v>1110</v>
      </c>
      <c r="B57" s="56" t="s">
        <v>1112</v>
      </c>
      <c r="C57" s="76">
        <v>1</v>
      </c>
      <c r="D57" s="76">
        <v>60</v>
      </c>
      <c r="E57" s="78">
        <v>4676.666666666667</v>
      </c>
      <c r="F57" s="78">
        <v>9200</v>
      </c>
    </row>
    <row r="58" spans="1:6" s="77" customFormat="1" x14ac:dyDescent="0.25">
      <c r="A58" s="56" t="s">
        <v>1110</v>
      </c>
      <c r="B58" s="56" t="s">
        <v>1115</v>
      </c>
      <c r="C58" s="76">
        <v>1</v>
      </c>
      <c r="D58" s="76">
        <v>60</v>
      </c>
      <c r="E58" s="78">
        <v>4676.666666666667</v>
      </c>
      <c r="F58" s="78">
        <v>9200</v>
      </c>
    </row>
    <row r="59" spans="1:6" s="77" customFormat="1" x14ac:dyDescent="0.25">
      <c r="A59" s="56" t="s">
        <v>1110</v>
      </c>
      <c r="B59" s="56" t="s">
        <v>1112</v>
      </c>
      <c r="C59" s="76">
        <v>1</v>
      </c>
      <c r="D59" s="76">
        <v>60</v>
      </c>
      <c r="E59" s="78">
        <v>4676.666666666667</v>
      </c>
      <c r="F59" s="78">
        <v>9200</v>
      </c>
    </row>
    <row r="60" spans="1:6" s="77" customFormat="1" x14ac:dyDescent="0.25">
      <c r="A60" s="56" t="s">
        <v>1110</v>
      </c>
      <c r="B60" s="56" t="s">
        <v>1112</v>
      </c>
      <c r="C60" s="76">
        <v>1</v>
      </c>
      <c r="D60" s="76">
        <v>60</v>
      </c>
      <c r="E60" s="78">
        <v>4676.666666666667</v>
      </c>
      <c r="F60" s="78">
        <v>9200</v>
      </c>
    </row>
    <row r="61" spans="1:6" s="77" customFormat="1" x14ac:dyDescent="0.25">
      <c r="A61" s="56" t="s">
        <v>1110</v>
      </c>
      <c r="B61" s="56" t="s">
        <v>1113</v>
      </c>
      <c r="C61" s="76">
        <v>1</v>
      </c>
      <c r="D61" s="76">
        <v>60</v>
      </c>
      <c r="E61" s="78">
        <v>4066.6666666666665</v>
      </c>
      <c r="F61" s="78">
        <v>8000</v>
      </c>
    </row>
    <row r="62" spans="1:6" s="77" customFormat="1" x14ac:dyDescent="0.25">
      <c r="A62" s="56" t="s">
        <v>1110</v>
      </c>
      <c r="B62" s="56" t="s">
        <v>1113</v>
      </c>
      <c r="C62" s="76">
        <v>1</v>
      </c>
      <c r="D62" s="76">
        <v>60</v>
      </c>
      <c r="E62" s="78">
        <v>4985.7333333333336</v>
      </c>
      <c r="F62" s="78">
        <v>9808</v>
      </c>
    </row>
    <row r="63" spans="1:6" s="77" customFormat="1" x14ac:dyDescent="0.25">
      <c r="A63" s="56" t="s">
        <v>1110</v>
      </c>
      <c r="B63" s="56" t="s">
        <v>1115</v>
      </c>
      <c r="C63" s="76">
        <v>1</v>
      </c>
      <c r="D63" s="76">
        <v>60</v>
      </c>
      <c r="E63" s="78">
        <v>4676.666666666667</v>
      </c>
      <c r="F63" s="78">
        <v>9200</v>
      </c>
    </row>
    <row r="64" spans="1:6" s="77" customFormat="1" x14ac:dyDescent="0.25">
      <c r="A64" s="56" t="s">
        <v>1110</v>
      </c>
      <c r="B64" s="56" t="s">
        <v>1582</v>
      </c>
      <c r="C64" s="76">
        <v>1</v>
      </c>
      <c r="D64" s="76">
        <v>60</v>
      </c>
      <c r="E64" s="78">
        <v>6321.6333333333332</v>
      </c>
      <c r="F64" s="78">
        <v>12436</v>
      </c>
    </row>
    <row r="65" spans="1:6" s="77" customFormat="1" x14ac:dyDescent="0.25">
      <c r="A65" s="56" t="s">
        <v>1110</v>
      </c>
      <c r="B65" s="56" t="s">
        <v>1121</v>
      </c>
      <c r="C65" s="76">
        <v>1</v>
      </c>
      <c r="D65" s="76">
        <v>60</v>
      </c>
      <c r="E65" s="78">
        <v>10225.633333333333</v>
      </c>
      <c r="F65" s="78">
        <v>20116</v>
      </c>
    </row>
    <row r="66" spans="1:6" s="77" customFormat="1" x14ac:dyDescent="0.25">
      <c r="A66" s="56" t="s">
        <v>1110</v>
      </c>
      <c r="B66" s="56" t="s">
        <v>1124</v>
      </c>
      <c r="C66" s="76">
        <v>1</v>
      </c>
      <c r="D66" s="76">
        <v>60</v>
      </c>
      <c r="E66" s="78">
        <v>4066.6666666666665</v>
      </c>
      <c r="F66" s="78">
        <v>8000</v>
      </c>
    </row>
    <row r="67" spans="1:6" s="77" customFormat="1" x14ac:dyDescent="0.25">
      <c r="A67" s="56" t="s">
        <v>1110</v>
      </c>
      <c r="B67" s="56" t="s">
        <v>1114</v>
      </c>
      <c r="C67" s="76">
        <v>1</v>
      </c>
      <c r="D67" s="76">
        <v>60</v>
      </c>
      <c r="E67" s="78">
        <v>8495.27</v>
      </c>
      <c r="F67" s="78">
        <v>16712</v>
      </c>
    </row>
    <row r="68" spans="1:6" s="77" customFormat="1" x14ac:dyDescent="0.25">
      <c r="A68" s="56" t="s">
        <v>1110</v>
      </c>
      <c r="B68" s="56" t="s">
        <v>1114</v>
      </c>
      <c r="C68" s="76">
        <v>1</v>
      </c>
      <c r="D68" s="76">
        <v>60</v>
      </c>
      <c r="E68" s="78">
        <v>6321.6333333333332</v>
      </c>
      <c r="F68" s="78">
        <v>12436</v>
      </c>
    </row>
    <row r="69" spans="1:6" s="77" customFormat="1" x14ac:dyDescent="0.25">
      <c r="A69" s="56" t="s">
        <v>1110</v>
      </c>
      <c r="B69" s="56" t="s">
        <v>1133</v>
      </c>
      <c r="C69" s="76">
        <v>1</v>
      </c>
      <c r="D69" s="76">
        <v>60</v>
      </c>
      <c r="E69" s="78">
        <v>8495.2666666666664</v>
      </c>
      <c r="F69" s="78">
        <v>16712</v>
      </c>
    </row>
    <row r="70" spans="1:6" s="77" customFormat="1" x14ac:dyDescent="0.25">
      <c r="A70" s="56" t="s">
        <v>1110</v>
      </c>
      <c r="B70" s="56" t="s">
        <v>714</v>
      </c>
      <c r="C70" s="76">
        <v>1</v>
      </c>
      <c r="D70" s="76">
        <v>60</v>
      </c>
      <c r="E70" s="78">
        <v>6321.6333333333332</v>
      </c>
      <c r="F70" s="78">
        <v>12436</v>
      </c>
    </row>
    <row r="71" spans="1:6" s="77" customFormat="1" x14ac:dyDescent="0.25">
      <c r="A71" s="56" t="s">
        <v>1110</v>
      </c>
      <c r="B71" s="56" t="s">
        <v>1114</v>
      </c>
      <c r="C71" s="76">
        <v>1</v>
      </c>
      <c r="D71" s="76">
        <v>60</v>
      </c>
      <c r="E71" s="78">
        <v>7767.333333333333</v>
      </c>
      <c r="F71" s="78">
        <v>15280</v>
      </c>
    </row>
    <row r="72" spans="1:6" s="77" customFormat="1" x14ac:dyDescent="0.25">
      <c r="A72" s="56" t="s">
        <v>1110</v>
      </c>
      <c r="B72" s="56" t="s">
        <v>1134</v>
      </c>
      <c r="C72" s="76">
        <v>1</v>
      </c>
      <c r="D72" s="76">
        <v>60</v>
      </c>
      <c r="E72" s="78">
        <v>14099.133333333333</v>
      </c>
      <c r="F72" s="78">
        <v>27736</v>
      </c>
    </row>
    <row r="73" spans="1:6" s="77" customFormat="1" x14ac:dyDescent="0.25">
      <c r="A73" s="56" t="s">
        <v>1110</v>
      </c>
      <c r="B73" s="56" t="s">
        <v>1140</v>
      </c>
      <c r="C73" s="76">
        <v>1</v>
      </c>
      <c r="D73" s="76">
        <v>60</v>
      </c>
      <c r="E73" s="78">
        <v>12805.933333333332</v>
      </c>
      <c r="F73" s="78">
        <v>25192</v>
      </c>
    </row>
    <row r="74" spans="1:6" s="77" customFormat="1" x14ac:dyDescent="0.25">
      <c r="A74" s="56" t="s">
        <v>1110</v>
      </c>
      <c r="B74" s="56" t="s">
        <v>1145</v>
      </c>
      <c r="C74" s="76">
        <v>1</v>
      </c>
      <c r="D74" s="76">
        <v>60</v>
      </c>
      <c r="E74" s="78">
        <v>6569.7</v>
      </c>
      <c r="F74" s="78">
        <v>12924</v>
      </c>
    </row>
    <row r="75" spans="1:6" s="77" customFormat="1" x14ac:dyDescent="0.25">
      <c r="A75" s="56" t="s">
        <v>1110</v>
      </c>
      <c r="B75" s="56" t="s">
        <v>1145</v>
      </c>
      <c r="C75" s="76">
        <v>1</v>
      </c>
      <c r="D75" s="76">
        <v>60</v>
      </c>
      <c r="E75" s="78">
        <v>5833.6333333333332</v>
      </c>
      <c r="F75" s="78">
        <v>11476</v>
      </c>
    </row>
    <row r="76" spans="1:6" s="77" customFormat="1" x14ac:dyDescent="0.25">
      <c r="A76" s="56" t="s">
        <v>1110</v>
      </c>
      <c r="B76" s="56" t="s">
        <v>1146</v>
      </c>
      <c r="C76" s="76">
        <v>1</v>
      </c>
      <c r="D76" s="76">
        <v>60</v>
      </c>
      <c r="E76" s="78">
        <v>4270</v>
      </c>
      <c r="F76" s="78">
        <v>8400</v>
      </c>
    </row>
    <row r="77" spans="1:6" s="77" customFormat="1" x14ac:dyDescent="0.25">
      <c r="A77" s="56" t="s">
        <v>1110</v>
      </c>
      <c r="B77" s="56" t="s">
        <v>1146</v>
      </c>
      <c r="C77" s="76">
        <v>1</v>
      </c>
      <c r="D77" s="76">
        <v>60</v>
      </c>
      <c r="E77" s="78">
        <v>5705.5333333333338</v>
      </c>
      <c r="F77" s="78">
        <v>11224</v>
      </c>
    </row>
    <row r="78" spans="1:6" s="77" customFormat="1" x14ac:dyDescent="0.25">
      <c r="A78" s="56" t="s">
        <v>1110</v>
      </c>
      <c r="B78" s="56" t="s">
        <v>1146</v>
      </c>
      <c r="C78" s="76">
        <v>1</v>
      </c>
      <c r="D78" s="76">
        <v>60</v>
      </c>
      <c r="E78" s="78">
        <v>5705.5333333333338</v>
      </c>
      <c r="F78" s="78">
        <v>11224</v>
      </c>
    </row>
    <row r="79" spans="1:6" s="77" customFormat="1" x14ac:dyDescent="0.25">
      <c r="A79" s="56" t="s">
        <v>1110</v>
      </c>
      <c r="B79" s="56" t="s">
        <v>1146</v>
      </c>
      <c r="C79" s="76">
        <v>1</v>
      </c>
      <c r="D79" s="76">
        <v>60</v>
      </c>
      <c r="E79" s="78">
        <v>6321.6333333333332</v>
      </c>
      <c r="F79" s="78">
        <v>12436</v>
      </c>
    </row>
    <row r="80" spans="1:6" s="77" customFormat="1" x14ac:dyDescent="0.25">
      <c r="A80" s="56" t="s">
        <v>1110</v>
      </c>
      <c r="B80" s="56" t="s">
        <v>1146</v>
      </c>
      <c r="C80" s="76">
        <v>1</v>
      </c>
      <c r="D80" s="76">
        <v>60</v>
      </c>
      <c r="E80" s="78">
        <v>6321.6333333333332</v>
      </c>
      <c r="F80" s="78">
        <v>12436</v>
      </c>
    </row>
    <row r="81" spans="1:6" s="77" customFormat="1" x14ac:dyDescent="0.25">
      <c r="A81" s="56" t="s">
        <v>1110</v>
      </c>
      <c r="B81" s="56" t="s">
        <v>1146</v>
      </c>
      <c r="C81" s="76">
        <v>1</v>
      </c>
      <c r="D81" s="76">
        <v>60</v>
      </c>
      <c r="E81" s="78">
        <v>6321.6333333333332</v>
      </c>
      <c r="F81" s="78">
        <v>12436</v>
      </c>
    </row>
    <row r="82" spans="1:6" s="77" customFormat="1" x14ac:dyDescent="0.25">
      <c r="A82" s="56" t="s">
        <v>1110</v>
      </c>
      <c r="B82" s="56" t="s">
        <v>1112</v>
      </c>
      <c r="C82" s="76">
        <v>1</v>
      </c>
      <c r="D82" s="76">
        <v>60</v>
      </c>
      <c r="E82" s="78">
        <v>4676.666666666667</v>
      </c>
      <c r="F82" s="78">
        <v>9200</v>
      </c>
    </row>
    <row r="83" spans="1:6" s="77" customFormat="1" x14ac:dyDescent="0.25">
      <c r="A83" s="56" t="s">
        <v>1110</v>
      </c>
      <c r="B83" s="56" t="s">
        <v>1112</v>
      </c>
      <c r="C83" s="76">
        <v>1</v>
      </c>
      <c r="D83" s="76">
        <v>60</v>
      </c>
      <c r="E83" s="78">
        <v>4676.666666666667</v>
      </c>
      <c r="F83" s="78">
        <v>9200</v>
      </c>
    </row>
    <row r="84" spans="1:6" s="77" customFormat="1" x14ac:dyDescent="0.25">
      <c r="A84" s="56" t="s">
        <v>1110</v>
      </c>
      <c r="B84" s="56" t="s">
        <v>735</v>
      </c>
      <c r="C84" s="76">
        <v>1</v>
      </c>
      <c r="D84" s="76">
        <v>60</v>
      </c>
      <c r="E84" s="78">
        <v>6321.6333333333332</v>
      </c>
      <c r="F84" s="78">
        <v>12436</v>
      </c>
    </row>
    <row r="85" spans="1:6" s="77" customFormat="1" x14ac:dyDescent="0.25">
      <c r="A85" s="56" t="s">
        <v>1110</v>
      </c>
      <c r="B85" s="56" t="s">
        <v>1112</v>
      </c>
      <c r="C85" s="76">
        <v>1</v>
      </c>
      <c r="D85" s="76">
        <v>60</v>
      </c>
      <c r="E85" s="78">
        <v>4676.666666666667</v>
      </c>
      <c r="F85" s="78">
        <v>9200</v>
      </c>
    </row>
    <row r="86" spans="1:6" s="77" customFormat="1" x14ac:dyDescent="0.25">
      <c r="A86" s="56" t="s">
        <v>1110</v>
      </c>
      <c r="B86" s="56" t="s">
        <v>1112</v>
      </c>
      <c r="C86" s="76">
        <v>1</v>
      </c>
      <c r="D86" s="76">
        <v>60</v>
      </c>
      <c r="E86" s="78">
        <v>4676.666666666667</v>
      </c>
      <c r="F86" s="78">
        <v>9200</v>
      </c>
    </row>
    <row r="87" spans="1:6" s="77" customFormat="1" x14ac:dyDescent="0.25">
      <c r="A87" s="56" t="s">
        <v>1260</v>
      </c>
      <c r="B87" s="56" t="s">
        <v>714</v>
      </c>
      <c r="C87" s="76">
        <v>1</v>
      </c>
      <c r="D87" s="76">
        <v>60</v>
      </c>
      <c r="E87" s="78">
        <v>12120.807777777778</v>
      </c>
      <c r="F87" s="78">
        <v>22376</v>
      </c>
    </row>
    <row r="88" spans="1:6" s="77" customFormat="1" x14ac:dyDescent="0.25">
      <c r="A88" s="56" t="s">
        <v>1260</v>
      </c>
      <c r="B88" s="56" t="s">
        <v>714</v>
      </c>
      <c r="C88" s="76">
        <v>1</v>
      </c>
      <c r="D88" s="76">
        <v>60</v>
      </c>
      <c r="E88" s="78">
        <v>8247.3083333333325</v>
      </c>
      <c r="F88" s="78">
        <v>14820</v>
      </c>
    </row>
    <row r="89" spans="1:6" s="77" customFormat="1" x14ac:dyDescent="0.25">
      <c r="A89" s="56" t="s">
        <v>1260</v>
      </c>
      <c r="B89" s="56" t="s">
        <v>1261</v>
      </c>
      <c r="C89" s="76">
        <v>1</v>
      </c>
      <c r="D89" s="76">
        <v>60</v>
      </c>
      <c r="E89" s="78">
        <v>5366.2777777777774</v>
      </c>
      <c r="F89" s="78">
        <v>9200</v>
      </c>
    </row>
    <row r="90" spans="1:6" s="77" customFormat="1" x14ac:dyDescent="0.25">
      <c r="A90" s="56" t="s">
        <v>1260</v>
      </c>
      <c r="B90" s="56" t="s">
        <v>1261</v>
      </c>
      <c r="C90" s="76">
        <v>1</v>
      </c>
      <c r="D90" s="76">
        <v>60</v>
      </c>
      <c r="E90" s="78">
        <v>5366.2777777777774</v>
      </c>
      <c r="F90" s="78">
        <v>9200</v>
      </c>
    </row>
    <row r="91" spans="1:6" s="77" customFormat="1" x14ac:dyDescent="0.25">
      <c r="A91" s="56" t="s">
        <v>1260</v>
      </c>
      <c r="B91" s="56" t="s">
        <v>1261</v>
      </c>
      <c r="C91" s="76">
        <v>1</v>
      </c>
      <c r="D91" s="76">
        <v>60</v>
      </c>
      <c r="E91" s="78">
        <v>5413.4405555555559</v>
      </c>
      <c r="F91" s="78">
        <v>9292</v>
      </c>
    </row>
    <row r="92" spans="1:6" s="77" customFormat="1" x14ac:dyDescent="0.25">
      <c r="A92" s="56" t="s">
        <v>1260</v>
      </c>
      <c r="B92" s="56" t="s">
        <v>1264</v>
      </c>
      <c r="C92" s="76">
        <v>1</v>
      </c>
      <c r="D92" s="76">
        <v>60</v>
      </c>
      <c r="E92" s="78">
        <v>6108.5788888888892</v>
      </c>
      <c r="F92" s="78">
        <v>10648</v>
      </c>
    </row>
    <row r="93" spans="1:6" s="77" customFormat="1" x14ac:dyDescent="0.25">
      <c r="A93" s="56" t="s">
        <v>1260</v>
      </c>
      <c r="B93" s="56" t="s">
        <v>1115</v>
      </c>
      <c r="C93" s="76">
        <v>1</v>
      </c>
      <c r="D93" s="76">
        <v>60</v>
      </c>
      <c r="E93" s="78">
        <v>5546.7266666666665</v>
      </c>
      <c r="F93" s="78">
        <v>9552</v>
      </c>
    </row>
    <row r="94" spans="1:6" s="77" customFormat="1" x14ac:dyDescent="0.25">
      <c r="A94" s="56" t="s">
        <v>1260</v>
      </c>
      <c r="B94" s="56" t="s">
        <v>1265</v>
      </c>
      <c r="C94" s="76">
        <v>1</v>
      </c>
      <c r="D94" s="76">
        <v>60</v>
      </c>
      <c r="E94" s="78">
        <v>5169.4244444444448</v>
      </c>
      <c r="F94" s="78">
        <v>8816</v>
      </c>
    </row>
    <row r="95" spans="1:6" s="77" customFormat="1" x14ac:dyDescent="0.25">
      <c r="A95" s="56" t="s">
        <v>1260</v>
      </c>
      <c r="B95" s="56" t="s">
        <v>1265</v>
      </c>
      <c r="C95" s="76">
        <v>1</v>
      </c>
      <c r="D95" s="76">
        <v>60</v>
      </c>
      <c r="E95" s="78">
        <v>5366.2777777777774</v>
      </c>
      <c r="F95" s="78">
        <v>9200</v>
      </c>
    </row>
    <row r="96" spans="1:6" s="77" customFormat="1" x14ac:dyDescent="0.25">
      <c r="A96" s="56" t="s">
        <v>1260</v>
      </c>
      <c r="B96" s="56" t="s">
        <v>1266</v>
      </c>
      <c r="C96" s="76">
        <v>1</v>
      </c>
      <c r="D96" s="76">
        <v>60</v>
      </c>
      <c r="E96" s="78">
        <v>13256.815555555555</v>
      </c>
      <c r="F96" s="78">
        <v>24592</v>
      </c>
    </row>
    <row r="97" spans="1:6" s="77" customFormat="1" x14ac:dyDescent="0.25">
      <c r="A97" s="56" t="s">
        <v>1260</v>
      </c>
      <c r="B97" s="56" t="s">
        <v>714</v>
      </c>
      <c r="C97" s="76">
        <v>1</v>
      </c>
      <c r="D97" s="76">
        <v>60</v>
      </c>
      <c r="E97" s="78">
        <v>6442.8194444444443</v>
      </c>
      <c r="F97" s="78">
        <v>11300</v>
      </c>
    </row>
    <row r="98" spans="1:6" s="77" customFormat="1" x14ac:dyDescent="0.25">
      <c r="A98" s="56" t="s">
        <v>1260</v>
      </c>
      <c r="B98" s="56" t="s">
        <v>1271</v>
      </c>
      <c r="C98" s="76">
        <v>1</v>
      </c>
      <c r="D98" s="76">
        <v>60</v>
      </c>
      <c r="E98" s="78">
        <v>10488.565555555555</v>
      </c>
      <c r="F98" s="78">
        <v>19192</v>
      </c>
    </row>
    <row r="99" spans="1:6" s="77" customFormat="1" x14ac:dyDescent="0.25">
      <c r="A99" s="56" t="s">
        <v>1260</v>
      </c>
      <c r="B99" s="56" t="s">
        <v>1259</v>
      </c>
      <c r="C99" s="76">
        <v>1</v>
      </c>
      <c r="D99" s="76">
        <v>60</v>
      </c>
      <c r="E99" s="78">
        <v>6898.0427777777777</v>
      </c>
      <c r="F99" s="78">
        <v>12188</v>
      </c>
    </row>
    <row r="100" spans="1:6" s="77" customFormat="1" x14ac:dyDescent="0.25">
      <c r="A100" s="56" t="s">
        <v>1260</v>
      </c>
      <c r="B100" s="56" t="s">
        <v>1261</v>
      </c>
      <c r="C100" s="76">
        <v>1</v>
      </c>
      <c r="D100" s="76">
        <v>60</v>
      </c>
      <c r="E100" s="78">
        <v>5366.2777777777774</v>
      </c>
      <c r="F100" s="78">
        <v>9200</v>
      </c>
    </row>
    <row r="101" spans="1:6" s="77" customFormat="1" x14ac:dyDescent="0.25">
      <c r="A101" s="56" t="s">
        <v>1260</v>
      </c>
      <c r="B101" s="56" t="s">
        <v>1261</v>
      </c>
      <c r="C101" s="76">
        <v>1</v>
      </c>
      <c r="D101" s="76">
        <v>60</v>
      </c>
      <c r="E101" s="78">
        <v>7271.2438888888892</v>
      </c>
      <c r="F101" s="78">
        <v>12916</v>
      </c>
    </row>
    <row r="102" spans="1:6" s="77" customFormat="1" x14ac:dyDescent="0.25">
      <c r="A102" s="56" t="s">
        <v>1260</v>
      </c>
      <c r="B102" s="56" t="s">
        <v>1275</v>
      </c>
      <c r="C102" s="76">
        <v>1</v>
      </c>
      <c r="D102" s="76">
        <v>60</v>
      </c>
      <c r="E102" s="78">
        <v>16182.958333333334</v>
      </c>
      <c r="F102" s="78">
        <v>30300</v>
      </c>
    </row>
    <row r="103" spans="1:6" s="77" customFormat="1" x14ac:dyDescent="0.25">
      <c r="A103" s="56" t="s">
        <v>740</v>
      </c>
      <c r="B103" s="56" t="s">
        <v>741</v>
      </c>
      <c r="C103" s="76">
        <v>1</v>
      </c>
      <c r="D103" s="76">
        <v>60</v>
      </c>
      <c r="E103" s="78">
        <v>11512.733333333334</v>
      </c>
      <c r="F103" s="78">
        <v>22648</v>
      </c>
    </row>
    <row r="104" spans="1:6" s="77" customFormat="1" x14ac:dyDescent="0.25">
      <c r="A104" s="56" t="s">
        <v>740</v>
      </c>
      <c r="B104" s="56" t="s">
        <v>746</v>
      </c>
      <c r="C104" s="76">
        <v>1</v>
      </c>
      <c r="D104" s="76">
        <v>60</v>
      </c>
      <c r="E104" s="78">
        <v>7767.333333333333</v>
      </c>
      <c r="F104" s="78">
        <v>15280</v>
      </c>
    </row>
    <row r="105" spans="1:6" s="77" customFormat="1" x14ac:dyDescent="0.25">
      <c r="A105" s="56" t="s">
        <v>1256</v>
      </c>
      <c r="B105" s="56" t="s">
        <v>1257</v>
      </c>
      <c r="C105" s="76">
        <v>1</v>
      </c>
      <c r="D105" s="76">
        <v>60</v>
      </c>
      <c r="E105" s="78">
        <v>14232</v>
      </c>
      <c r="F105" s="78">
        <v>109582.52</v>
      </c>
    </row>
    <row r="106" spans="1:6" s="77" customFormat="1" x14ac:dyDescent="0.25">
      <c r="A106" s="56" t="s">
        <v>1256</v>
      </c>
      <c r="B106" s="56" t="s">
        <v>1259</v>
      </c>
      <c r="C106" s="76">
        <v>1</v>
      </c>
      <c r="D106" s="76">
        <v>60</v>
      </c>
      <c r="E106" s="78">
        <v>19192</v>
      </c>
      <c r="F106" s="78">
        <v>145054.78666666665</v>
      </c>
    </row>
    <row r="107" spans="1:6" s="77" customFormat="1" x14ac:dyDescent="0.25">
      <c r="A107" s="74" t="s">
        <v>1478</v>
      </c>
      <c r="B107" s="56" t="s">
        <v>1133</v>
      </c>
      <c r="C107" s="76">
        <v>1</v>
      </c>
      <c r="D107" s="76">
        <v>60</v>
      </c>
      <c r="E107" s="78">
        <v>7405.5333333333328</v>
      </c>
      <c r="F107" s="78">
        <v>11224</v>
      </c>
    </row>
    <row r="108" spans="1:6" s="77" customFormat="1" x14ac:dyDescent="0.25">
      <c r="A108" s="74" t="s">
        <v>1478</v>
      </c>
      <c r="B108" s="75" t="s">
        <v>765</v>
      </c>
      <c r="C108" s="76">
        <v>1</v>
      </c>
      <c r="D108" s="76">
        <v>60</v>
      </c>
      <c r="E108" s="78">
        <v>5705.5333333333328</v>
      </c>
      <c r="F108" s="78">
        <v>11224</v>
      </c>
    </row>
    <row r="109" spans="1:6" s="77" customFormat="1" x14ac:dyDescent="0.25">
      <c r="A109" s="74" t="s">
        <v>1478</v>
      </c>
      <c r="B109" s="75" t="s">
        <v>1133</v>
      </c>
      <c r="C109" s="76">
        <v>1</v>
      </c>
      <c r="D109" s="76">
        <v>60</v>
      </c>
      <c r="E109" s="78">
        <v>7405.5333333333328</v>
      </c>
      <c r="F109" s="78">
        <v>11224</v>
      </c>
    </row>
    <row r="110" spans="1:6" s="77" customFormat="1" x14ac:dyDescent="0.25">
      <c r="A110" s="74" t="s">
        <v>1478</v>
      </c>
      <c r="B110" s="56" t="s">
        <v>765</v>
      </c>
      <c r="C110" s="76">
        <v>1</v>
      </c>
      <c r="D110" s="76">
        <v>60</v>
      </c>
      <c r="E110" s="78">
        <v>7767.333333333333</v>
      </c>
      <c r="F110" s="78">
        <v>15280</v>
      </c>
    </row>
    <row r="111" spans="1:6" s="77" customFormat="1" x14ac:dyDescent="0.25">
      <c r="A111" s="74" t="s">
        <v>1478</v>
      </c>
      <c r="B111" s="56" t="s">
        <v>1133</v>
      </c>
      <c r="C111" s="76">
        <v>1</v>
      </c>
      <c r="D111" s="76">
        <v>60</v>
      </c>
      <c r="E111" s="78">
        <v>7405.5333333333328</v>
      </c>
      <c r="F111" s="78">
        <v>11224</v>
      </c>
    </row>
    <row r="112" spans="1:6" s="77" customFormat="1" x14ac:dyDescent="0.25">
      <c r="A112" s="74" t="s">
        <v>1478</v>
      </c>
      <c r="B112" s="56" t="s">
        <v>765</v>
      </c>
      <c r="C112" s="76">
        <v>1</v>
      </c>
      <c r="D112" s="76">
        <v>60</v>
      </c>
      <c r="E112" s="78">
        <v>7005.5333333333328</v>
      </c>
      <c r="F112" s="78">
        <v>11224</v>
      </c>
    </row>
    <row r="113" spans="1:6" s="77" customFormat="1" x14ac:dyDescent="0.25">
      <c r="A113" s="74" t="s">
        <v>1478</v>
      </c>
      <c r="B113" s="56" t="s">
        <v>765</v>
      </c>
      <c r="C113" s="76">
        <v>1</v>
      </c>
      <c r="D113" s="76">
        <v>60</v>
      </c>
      <c r="E113" s="78">
        <v>7621.6333333333332</v>
      </c>
      <c r="F113" s="78">
        <v>12436</v>
      </c>
    </row>
    <row r="114" spans="1:6" s="77" customFormat="1" x14ac:dyDescent="0.25">
      <c r="A114" s="74" t="s">
        <v>1478</v>
      </c>
      <c r="B114" s="56" t="s">
        <v>1484</v>
      </c>
      <c r="C114" s="76">
        <v>1</v>
      </c>
      <c r="D114" s="76">
        <v>60</v>
      </c>
      <c r="E114" s="78">
        <v>9467.3333333333339</v>
      </c>
      <c r="F114" s="78">
        <v>15280</v>
      </c>
    </row>
    <row r="115" spans="1:6" s="77" customFormat="1" x14ac:dyDescent="0.25">
      <c r="A115" s="74" t="s">
        <v>1478</v>
      </c>
      <c r="B115" s="56" t="s">
        <v>429</v>
      </c>
      <c r="C115" s="76">
        <v>1</v>
      </c>
      <c r="D115" s="76">
        <v>60</v>
      </c>
      <c r="E115" s="78">
        <v>14599.133333333333</v>
      </c>
      <c r="F115" s="78">
        <v>27736</v>
      </c>
    </row>
    <row r="116" spans="1:6" s="77" customFormat="1" x14ac:dyDescent="0.25">
      <c r="A116" s="74" t="s">
        <v>1478</v>
      </c>
      <c r="B116" s="56" t="s">
        <v>1133</v>
      </c>
      <c r="C116" s="76">
        <v>1</v>
      </c>
      <c r="D116" s="76">
        <v>60</v>
      </c>
      <c r="E116" s="78">
        <v>7690.9666666666672</v>
      </c>
      <c r="F116" s="78">
        <v>13556</v>
      </c>
    </row>
    <row r="117" spans="1:6" s="77" customFormat="1" x14ac:dyDescent="0.25">
      <c r="A117" s="74" t="s">
        <v>1478</v>
      </c>
      <c r="B117" s="56" t="s">
        <v>1133</v>
      </c>
      <c r="C117" s="76">
        <v>1</v>
      </c>
      <c r="D117" s="76">
        <v>60</v>
      </c>
      <c r="E117" s="78">
        <v>7275.9666666666672</v>
      </c>
      <c r="F117" s="78">
        <v>11756</v>
      </c>
    </row>
    <row r="118" spans="1:6" s="77" customFormat="1" x14ac:dyDescent="0.25">
      <c r="A118" s="74" t="s">
        <v>1485</v>
      </c>
      <c r="B118" s="56" t="s">
        <v>765</v>
      </c>
      <c r="C118" s="76">
        <v>1</v>
      </c>
      <c r="D118" s="76">
        <v>60</v>
      </c>
      <c r="E118" s="78">
        <v>6401.6333333333332</v>
      </c>
      <c r="F118" s="78">
        <v>10036</v>
      </c>
    </row>
    <row r="119" spans="1:6" s="77" customFormat="1" x14ac:dyDescent="0.25">
      <c r="A119" s="74" t="s">
        <v>1478</v>
      </c>
      <c r="B119" s="56" t="s">
        <v>765</v>
      </c>
      <c r="C119" s="76">
        <v>1</v>
      </c>
      <c r="D119" s="76">
        <v>60</v>
      </c>
      <c r="E119" s="78">
        <v>6401.6333333333332</v>
      </c>
      <c r="F119" s="78">
        <v>10036</v>
      </c>
    </row>
    <row r="120" spans="1:6" s="77" customFormat="1" x14ac:dyDescent="0.25">
      <c r="A120" s="74" t="s">
        <v>1478</v>
      </c>
      <c r="B120" s="56" t="s">
        <v>1638</v>
      </c>
      <c r="C120" s="76">
        <v>1</v>
      </c>
      <c r="D120" s="76">
        <v>60</v>
      </c>
      <c r="E120" s="78">
        <v>7005.5333333333328</v>
      </c>
      <c r="F120" s="78">
        <v>11224</v>
      </c>
    </row>
    <row r="121" spans="1:6" s="77" customFormat="1" x14ac:dyDescent="0.25">
      <c r="A121" s="74" t="s">
        <v>1478</v>
      </c>
      <c r="B121" s="74" t="s">
        <v>1133</v>
      </c>
      <c r="C121" s="76">
        <v>1</v>
      </c>
      <c r="D121" s="76">
        <v>60</v>
      </c>
      <c r="E121" s="78">
        <v>7005.5333333333328</v>
      </c>
      <c r="F121" s="78">
        <v>11224</v>
      </c>
    </row>
    <row r="122" spans="1:6" s="77" customFormat="1" x14ac:dyDescent="0.25">
      <c r="A122" s="74" t="s">
        <v>1479</v>
      </c>
      <c r="B122" s="56" t="s">
        <v>1481</v>
      </c>
      <c r="C122" s="76">
        <v>37</v>
      </c>
      <c r="D122" s="76">
        <v>60</v>
      </c>
      <c r="E122" s="79">
        <v>292984.5</v>
      </c>
      <c r="F122" s="79">
        <v>481740</v>
      </c>
    </row>
    <row r="123" spans="1:6" s="77" customFormat="1" x14ac:dyDescent="0.25">
      <c r="A123" s="74" t="s">
        <v>1479</v>
      </c>
      <c r="B123" s="56" t="s">
        <v>1480</v>
      </c>
      <c r="C123" s="76">
        <v>3</v>
      </c>
      <c r="D123" s="76">
        <v>60</v>
      </c>
      <c r="E123" s="79">
        <v>30945.69</v>
      </c>
      <c r="F123" s="79">
        <v>50844</v>
      </c>
    </row>
    <row r="124" spans="1:6" s="77" customFormat="1" x14ac:dyDescent="0.25">
      <c r="A124" s="74" t="s">
        <v>1479</v>
      </c>
      <c r="B124" s="56" t="s">
        <v>1123</v>
      </c>
      <c r="C124" s="76">
        <v>1</v>
      </c>
      <c r="D124" s="76">
        <v>60</v>
      </c>
      <c r="E124" s="79">
        <v>8318.5</v>
      </c>
      <c r="F124" s="79">
        <v>13020</v>
      </c>
    </row>
    <row r="125" spans="1:6" s="77" customFormat="1" x14ac:dyDescent="0.25">
      <c r="A125" s="74" t="s">
        <v>1479</v>
      </c>
      <c r="B125" s="56" t="s">
        <v>1482</v>
      </c>
      <c r="C125" s="76">
        <v>1</v>
      </c>
      <c r="D125" s="76">
        <v>60</v>
      </c>
      <c r="E125" s="79">
        <v>4663.333333333333</v>
      </c>
      <c r="F125" s="79">
        <v>9200</v>
      </c>
    </row>
    <row r="126" spans="1:6" s="77" customFormat="1" x14ac:dyDescent="0.25">
      <c r="A126" s="74" t="s">
        <v>1479</v>
      </c>
      <c r="B126" s="56" t="s">
        <v>1483</v>
      </c>
      <c r="C126" s="76">
        <v>1</v>
      </c>
      <c r="D126" s="76">
        <v>60</v>
      </c>
      <c r="E126" s="79">
        <v>5099.6000000000004</v>
      </c>
      <c r="F126" s="79">
        <v>10032</v>
      </c>
    </row>
    <row r="127" spans="1:6" s="77" customFormat="1" x14ac:dyDescent="0.25">
      <c r="A127" s="74" t="s">
        <v>1479</v>
      </c>
      <c r="B127" s="56" t="s">
        <v>1483</v>
      </c>
      <c r="C127" s="76">
        <v>1</v>
      </c>
      <c r="D127" s="76">
        <v>60</v>
      </c>
      <c r="E127" s="79">
        <v>6586.3583333333327</v>
      </c>
      <c r="F127" s="79">
        <v>11580</v>
      </c>
    </row>
    <row r="128" spans="1:6" s="77" customFormat="1" x14ac:dyDescent="0.25">
      <c r="A128" s="74" t="s">
        <v>1479</v>
      </c>
      <c r="B128" s="56" t="s">
        <v>429</v>
      </c>
      <c r="C128" s="76">
        <v>1</v>
      </c>
      <c r="D128" s="76">
        <v>60</v>
      </c>
      <c r="E128" s="79">
        <v>18476.7</v>
      </c>
      <c r="F128" s="79">
        <v>35364</v>
      </c>
    </row>
    <row r="129" spans="1:6" s="77" customFormat="1" x14ac:dyDescent="0.25">
      <c r="A129" s="56" t="s">
        <v>1269</v>
      </c>
      <c r="B129" s="56" t="s">
        <v>714</v>
      </c>
      <c r="C129" s="76">
        <v>1</v>
      </c>
      <c r="D129" s="76">
        <v>60</v>
      </c>
      <c r="E129" s="79">
        <v>7802.3377777777778</v>
      </c>
      <c r="F129" s="79">
        <v>13952</v>
      </c>
    </row>
    <row r="130" spans="1:6" s="77" customFormat="1" x14ac:dyDescent="0.25">
      <c r="A130" s="56" t="s">
        <v>1267</v>
      </c>
      <c r="B130" s="56" t="s">
        <v>1268</v>
      </c>
      <c r="C130" s="76">
        <v>1</v>
      </c>
      <c r="D130" s="76">
        <v>60</v>
      </c>
      <c r="E130" s="73">
        <v>5493.4122222222222</v>
      </c>
      <c r="F130" s="73">
        <v>9448</v>
      </c>
    </row>
    <row r="131" spans="1:6" s="77" customFormat="1" x14ac:dyDescent="0.25">
      <c r="A131" s="56" t="s">
        <v>1267</v>
      </c>
      <c r="B131" s="56" t="s">
        <v>1268</v>
      </c>
      <c r="C131" s="76">
        <v>1</v>
      </c>
      <c r="D131" s="76">
        <v>60</v>
      </c>
      <c r="E131" s="73">
        <v>7587.0294444444444</v>
      </c>
      <c r="F131" s="73">
        <v>13532</v>
      </c>
    </row>
    <row r="132" spans="1:6" s="77" customFormat="1" x14ac:dyDescent="0.25">
      <c r="A132" s="56" t="s">
        <v>1267</v>
      </c>
      <c r="B132" s="56" t="s">
        <v>1268</v>
      </c>
      <c r="C132" s="76">
        <v>2</v>
      </c>
      <c r="D132" s="76">
        <v>60</v>
      </c>
      <c r="E132" s="79">
        <v>10982.72</v>
      </c>
      <c r="F132" s="79">
        <v>18888</v>
      </c>
    </row>
    <row r="133" spans="1:6" s="77" customFormat="1" x14ac:dyDescent="0.25">
      <c r="A133" s="56" t="s">
        <v>1135</v>
      </c>
      <c r="B133" s="56" t="s">
        <v>1136</v>
      </c>
      <c r="C133" s="76">
        <v>1</v>
      </c>
      <c r="D133" s="76">
        <v>60</v>
      </c>
      <c r="E133" s="79">
        <v>11512.733333333334</v>
      </c>
      <c r="F133" s="79">
        <v>22648</v>
      </c>
    </row>
    <row r="134" spans="1:6" s="77" customFormat="1" x14ac:dyDescent="0.25">
      <c r="A134" s="56" t="s">
        <v>1135</v>
      </c>
      <c r="B134" s="56" t="s">
        <v>1259</v>
      </c>
      <c r="C134" s="76">
        <v>1</v>
      </c>
      <c r="D134" s="76">
        <v>60</v>
      </c>
      <c r="E134" s="79">
        <v>5991.6972222222221</v>
      </c>
      <c r="F134" s="79">
        <v>10420</v>
      </c>
    </row>
    <row r="135" spans="1:6" s="77" customFormat="1" x14ac:dyDescent="0.25">
      <c r="A135" s="56" t="s">
        <v>1262</v>
      </c>
      <c r="B135" s="56" t="s">
        <v>1263</v>
      </c>
      <c r="C135" s="76">
        <v>1</v>
      </c>
      <c r="D135" s="76">
        <v>60</v>
      </c>
      <c r="E135" s="79">
        <v>6108.5788888888892</v>
      </c>
      <c r="F135" s="79">
        <v>10648</v>
      </c>
    </row>
    <row r="136" spans="1:6" s="77" customFormat="1" x14ac:dyDescent="0.25">
      <c r="A136" s="56" t="s">
        <v>1262</v>
      </c>
      <c r="B136" s="56" t="s">
        <v>1263</v>
      </c>
      <c r="C136" s="76">
        <v>1</v>
      </c>
      <c r="D136" s="76">
        <v>60</v>
      </c>
      <c r="E136" s="79">
        <v>7539.8666666666668</v>
      </c>
      <c r="F136" s="79">
        <v>13440</v>
      </c>
    </row>
    <row r="137" spans="1:6" s="77" customFormat="1" x14ac:dyDescent="0.25">
      <c r="A137" s="56" t="s">
        <v>1262</v>
      </c>
      <c r="B137" s="56" t="s">
        <v>1263</v>
      </c>
      <c r="C137" s="76">
        <v>1</v>
      </c>
      <c r="D137" s="76">
        <v>60</v>
      </c>
      <c r="E137" s="79">
        <v>5112.0088888888886</v>
      </c>
      <c r="F137" s="79">
        <v>8704</v>
      </c>
    </row>
    <row r="138" spans="1:6" s="77" customFormat="1" x14ac:dyDescent="0.25">
      <c r="A138" s="56" t="s">
        <v>1262</v>
      </c>
      <c r="B138" s="56" t="s">
        <v>1263</v>
      </c>
      <c r="C138" s="76">
        <v>1</v>
      </c>
      <c r="D138" s="76">
        <v>60</v>
      </c>
      <c r="E138" s="79">
        <v>5112.0088888888886</v>
      </c>
      <c r="F138" s="79">
        <v>8704</v>
      </c>
    </row>
    <row r="139" spans="1:6" s="77" customFormat="1" x14ac:dyDescent="0.25">
      <c r="A139" s="56" t="s">
        <v>1262</v>
      </c>
      <c r="B139" s="56" t="s">
        <v>1263</v>
      </c>
      <c r="C139" s="76">
        <v>1</v>
      </c>
      <c r="D139" s="76">
        <v>60</v>
      </c>
      <c r="E139" s="79">
        <v>5112.0088888888886</v>
      </c>
      <c r="F139" s="79">
        <v>8704</v>
      </c>
    </row>
    <row r="140" spans="1:6" s="77" customFormat="1" x14ac:dyDescent="0.25">
      <c r="A140" s="56" t="s">
        <v>1262</v>
      </c>
      <c r="B140" s="56" t="s">
        <v>1263</v>
      </c>
      <c r="C140" s="76">
        <v>1</v>
      </c>
      <c r="D140" s="76">
        <v>60</v>
      </c>
      <c r="E140" s="76">
        <v>5169.4244444444448</v>
      </c>
      <c r="F140" s="76">
        <v>8816</v>
      </c>
    </row>
    <row r="141" spans="1:6" s="77" customFormat="1" x14ac:dyDescent="0.25">
      <c r="A141" s="56" t="s">
        <v>1262</v>
      </c>
      <c r="B141" s="56" t="s">
        <v>1263</v>
      </c>
      <c r="C141" s="76">
        <v>1</v>
      </c>
      <c r="D141" s="76">
        <v>60</v>
      </c>
      <c r="E141" s="76">
        <v>4728.5550000000003</v>
      </c>
      <c r="F141" s="76">
        <v>7956</v>
      </c>
    </row>
    <row r="142" spans="1:6" s="77" customFormat="1" x14ac:dyDescent="0.25">
      <c r="A142" s="56" t="s">
        <v>1262</v>
      </c>
      <c r="B142" s="56" t="s">
        <v>1263</v>
      </c>
      <c r="C142" s="76">
        <v>1</v>
      </c>
      <c r="D142" s="76">
        <v>60</v>
      </c>
      <c r="E142" s="76">
        <v>5335.5194444444442</v>
      </c>
      <c r="F142" s="76">
        <v>9140</v>
      </c>
    </row>
    <row r="143" spans="1:6" s="77" customFormat="1" x14ac:dyDescent="0.25">
      <c r="A143" s="56" t="s">
        <v>1262</v>
      </c>
      <c r="B143" s="56" t="s">
        <v>1263</v>
      </c>
      <c r="C143" s="76">
        <v>1</v>
      </c>
      <c r="D143" s="76">
        <v>60</v>
      </c>
      <c r="E143" s="76">
        <v>4053.9222222222224</v>
      </c>
      <c r="F143" s="76">
        <v>6640</v>
      </c>
    </row>
    <row r="144" spans="1:6" s="77" customFormat="1" x14ac:dyDescent="0.25">
      <c r="A144" s="56" t="s">
        <v>1262</v>
      </c>
      <c r="B144" s="56" t="s">
        <v>1263</v>
      </c>
      <c r="C144" s="76">
        <v>1</v>
      </c>
      <c r="D144" s="76">
        <v>60</v>
      </c>
      <c r="E144" s="76">
        <v>10552.132777777777</v>
      </c>
      <c r="F144" s="76">
        <v>19316</v>
      </c>
    </row>
    <row r="145" spans="1:6" s="77" customFormat="1" x14ac:dyDescent="0.25">
      <c r="A145" s="56" t="s">
        <v>1547</v>
      </c>
      <c r="B145" s="74" t="s">
        <v>765</v>
      </c>
      <c r="C145" s="76">
        <v>1</v>
      </c>
      <c r="D145" s="76">
        <v>60</v>
      </c>
      <c r="E145" s="78">
        <v>4727.5</v>
      </c>
      <c r="F145" s="78">
        <v>9300</v>
      </c>
    </row>
    <row r="146" spans="1:6" s="77" customFormat="1" x14ac:dyDescent="0.25">
      <c r="A146" s="56" t="s">
        <v>1547</v>
      </c>
      <c r="B146" s="74" t="s">
        <v>765</v>
      </c>
      <c r="C146" s="76">
        <v>1</v>
      </c>
      <c r="D146" s="76">
        <v>60</v>
      </c>
      <c r="E146" s="78">
        <v>3914.1666666666665</v>
      </c>
      <c r="F146" s="78">
        <v>7700</v>
      </c>
    </row>
    <row r="147" spans="1:6" s="77" customFormat="1" x14ac:dyDescent="0.25">
      <c r="A147" s="56" t="s">
        <v>1547</v>
      </c>
      <c r="B147" s="74" t="s">
        <v>765</v>
      </c>
      <c r="C147" s="76">
        <v>1</v>
      </c>
      <c r="D147" s="76">
        <v>60</v>
      </c>
      <c r="E147" s="78">
        <v>3863.3333333333335</v>
      </c>
      <c r="F147" s="78">
        <v>7600</v>
      </c>
    </row>
    <row r="148" spans="1:6" s="77" customFormat="1" x14ac:dyDescent="0.25">
      <c r="A148" s="56" t="s">
        <v>1547</v>
      </c>
      <c r="B148" s="74" t="s">
        <v>1146</v>
      </c>
      <c r="C148" s="76">
        <v>1</v>
      </c>
      <c r="D148" s="76">
        <v>60</v>
      </c>
      <c r="E148" s="78">
        <v>5591.666666666667</v>
      </c>
      <c r="F148" s="78">
        <v>11000</v>
      </c>
    </row>
    <row r="149" spans="1:6" s="77" customFormat="1" x14ac:dyDescent="0.25">
      <c r="A149" s="56" t="s">
        <v>1547</v>
      </c>
      <c r="B149" s="74" t="s">
        <v>1548</v>
      </c>
      <c r="C149" s="76">
        <v>1</v>
      </c>
      <c r="D149" s="76">
        <v>60</v>
      </c>
      <c r="E149" s="78">
        <v>4676.666666666667</v>
      </c>
      <c r="F149" s="78">
        <v>9200</v>
      </c>
    </row>
    <row r="150" spans="1:6" s="77" customFormat="1" x14ac:dyDescent="0.25">
      <c r="A150" s="56" t="s">
        <v>1547</v>
      </c>
      <c r="B150" s="74" t="s">
        <v>1549</v>
      </c>
      <c r="C150" s="76">
        <v>1</v>
      </c>
      <c r="D150" s="76">
        <v>60</v>
      </c>
      <c r="E150" s="78">
        <v>6321.6333333333332</v>
      </c>
      <c r="F150" s="78">
        <v>12436</v>
      </c>
    </row>
    <row r="151" spans="1:6" s="77" customFormat="1" x14ac:dyDescent="0.25">
      <c r="A151" s="56" t="s">
        <v>1547</v>
      </c>
      <c r="B151" s="74" t="s">
        <v>765</v>
      </c>
      <c r="C151" s="76">
        <v>1</v>
      </c>
      <c r="D151" s="76">
        <v>60</v>
      </c>
      <c r="E151" s="78">
        <v>6321.63</v>
      </c>
      <c r="F151" s="78">
        <v>12436</v>
      </c>
    </row>
    <row r="152" spans="1:6" s="77" customFormat="1" x14ac:dyDescent="0.25">
      <c r="A152" s="56" t="s">
        <v>1547</v>
      </c>
      <c r="B152" s="74" t="s">
        <v>765</v>
      </c>
      <c r="C152" s="76">
        <v>1</v>
      </c>
      <c r="D152" s="76">
        <v>60</v>
      </c>
      <c r="E152" s="78">
        <v>4575</v>
      </c>
      <c r="F152" s="78">
        <v>9000</v>
      </c>
    </row>
    <row r="153" spans="1:6" s="77" customFormat="1" x14ac:dyDescent="0.25">
      <c r="A153" s="56" t="s">
        <v>1547</v>
      </c>
      <c r="B153" s="74" t="s">
        <v>1550</v>
      </c>
      <c r="C153" s="76">
        <v>1</v>
      </c>
      <c r="D153" s="76">
        <v>60</v>
      </c>
      <c r="E153" s="78">
        <v>4676.666666666667</v>
      </c>
      <c r="F153" s="78">
        <v>9200</v>
      </c>
    </row>
    <row r="154" spans="1:6" s="77" customFormat="1" x14ac:dyDescent="0.25">
      <c r="A154" s="56" t="s">
        <v>1547</v>
      </c>
      <c r="B154" s="74" t="s">
        <v>1551</v>
      </c>
      <c r="C154" s="76">
        <v>1</v>
      </c>
      <c r="D154" s="76">
        <v>60</v>
      </c>
      <c r="E154" s="78">
        <v>4676.666666666667</v>
      </c>
      <c r="F154" s="78">
        <v>9200</v>
      </c>
    </row>
    <row r="155" spans="1:6" s="77" customFormat="1" x14ac:dyDescent="0.25">
      <c r="A155" s="56" t="s">
        <v>1547</v>
      </c>
      <c r="B155" s="74" t="s">
        <v>1550</v>
      </c>
      <c r="C155" s="76">
        <v>1</v>
      </c>
      <c r="D155" s="76">
        <v>60</v>
      </c>
      <c r="E155" s="78">
        <v>4676.666666666667</v>
      </c>
      <c r="F155" s="78">
        <v>9200</v>
      </c>
    </row>
    <row r="156" spans="1:6" s="77" customFormat="1" x14ac:dyDescent="0.25">
      <c r="A156" s="56" t="s">
        <v>1547</v>
      </c>
      <c r="B156" s="74" t="s">
        <v>1550</v>
      </c>
      <c r="C156" s="76">
        <v>1</v>
      </c>
      <c r="D156" s="76">
        <v>60</v>
      </c>
      <c r="E156" s="78">
        <v>4676.666666666667</v>
      </c>
      <c r="F156" s="78">
        <v>9200</v>
      </c>
    </row>
    <row r="157" spans="1:6" s="77" customFormat="1" x14ac:dyDescent="0.25">
      <c r="A157" s="56" t="s">
        <v>1547</v>
      </c>
      <c r="B157" s="74" t="s">
        <v>1482</v>
      </c>
      <c r="C157" s="76">
        <v>1</v>
      </c>
      <c r="D157" s="76">
        <v>60</v>
      </c>
      <c r="E157" s="78">
        <v>4676.666666666667</v>
      </c>
      <c r="F157" s="78">
        <v>9200</v>
      </c>
    </row>
    <row r="158" spans="1:6" s="77" customFormat="1" x14ac:dyDescent="0.25">
      <c r="A158" s="56" t="s">
        <v>1547</v>
      </c>
      <c r="B158" s="74" t="s">
        <v>765</v>
      </c>
      <c r="C158" s="76">
        <v>1</v>
      </c>
      <c r="D158" s="76">
        <v>60</v>
      </c>
      <c r="E158" s="78">
        <v>11512.733333333334</v>
      </c>
      <c r="F158" s="78">
        <v>22648</v>
      </c>
    </row>
    <row r="159" spans="1:6" s="77" customFormat="1" x14ac:dyDescent="0.25">
      <c r="A159" s="56" t="s">
        <v>1547</v>
      </c>
      <c r="B159" s="74" t="s">
        <v>1552</v>
      </c>
      <c r="C159" s="76">
        <v>1</v>
      </c>
      <c r="D159" s="76">
        <v>60</v>
      </c>
      <c r="E159" s="78">
        <v>5099.6000000000004</v>
      </c>
      <c r="F159" s="78">
        <v>10032</v>
      </c>
    </row>
    <row r="160" spans="1:6" s="77" customFormat="1" x14ac:dyDescent="0.25">
      <c r="A160" s="56" t="s">
        <v>1547</v>
      </c>
      <c r="B160" s="74" t="s">
        <v>765</v>
      </c>
      <c r="C160" s="76">
        <v>1</v>
      </c>
      <c r="D160" s="76">
        <v>60</v>
      </c>
      <c r="E160" s="78">
        <v>7767.333333333333</v>
      </c>
      <c r="F160" s="78">
        <v>15280</v>
      </c>
    </row>
    <row r="161" spans="1:6" s="77" customFormat="1" x14ac:dyDescent="0.25">
      <c r="A161" s="56" t="s">
        <v>1547</v>
      </c>
      <c r="B161" s="74" t="s">
        <v>1553</v>
      </c>
      <c r="C161" s="76">
        <v>1</v>
      </c>
      <c r="D161" s="76">
        <v>60</v>
      </c>
      <c r="E161" s="78">
        <v>2440</v>
      </c>
      <c r="F161" s="78">
        <v>4800</v>
      </c>
    </row>
    <row r="162" spans="1:6" s="77" customFormat="1" x14ac:dyDescent="0.25">
      <c r="A162" s="56" t="s">
        <v>1547</v>
      </c>
      <c r="B162" s="74" t="s">
        <v>1554</v>
      </c>
      <c r="C162" s="76">
        <v>1</v>
      </c>
      <c r="D162" s="76">
        <v>60</v>
      </c>
      <c r="E162" s="78">
        <v>3914.1666666666665</v>
      </c>
      <c r="F162" s="78">
        <v>7700</v>
      </c>
    </row>
    <row r="163" spans="1:6" s="77" customFormat="1" x14ac:dyDescent="0.25">
      <c r="A163" s="56" t="s">
        <v>1547</v>
      </c>
      <c r="B163" s="74" t="s">
        <v>732</v>
      </c>
      <c r="C163" s="76">
        <v>1</v>
      </c>
      <c r="D163" s="76">
        <v>60</v>
      </c>
      <c r="E163" s="78">
        <v>9481.4333333333325</v>
      </c>
      <c r="F163" s="78">
        <v>18652</v>
      </c>
    </row>
    <row r="164" spans="1:6" s="77" customFormat="1" x14ac:dyDescent="0.25">
      <c r="A164" s="56" t="s">
        <v>1547</v>
      </c>
      <c r="B164" s="74" t="s">
        <v>765</v>
      </c>
      <c r="C164" s="76">
        <v>1</v>
      </c>
      <c r="D164" s="76">
        <v>60</v>
      </c>
      <c r="E164" s="78">
        <v>3558.3333333333335</v>
      </c>
      <c r="F164" s="78">
        <v>7000</v>
      </c>
    </row>
    <row r="165" spans="1:6" s="77" customFormat="1" x14ac:dyDescent="0.25">
      <c r="A165" s="56" t="s">
        <v>1547</v>
      </c>
      <c r="B165" s="74" t="s">
        <v>1555</v>
      </c>
      <c r="C165" s="76">
        <v>1</v>
      </c>
      <c r="D165" s="76">
        <v>60</v>
      </c>
      <c r="E165" s="78">
        <v>10225.633333333333</v>
      </c>
      <c r="F165" s="78">
        <v>20116</v>
      </c>
    </row>
    <row r="166" spans="1:6" s="77" customFormat="1" x14ac:dyDescent="0.25">
      <c r="A166" s="56" t="s">
        <v>1547</v>
      </c>
      <c r="B166" s="74" t="s">
        <v>1133</v>
      </c>
      <c r="C166" s="76">
        <v>1</v>
      </c>
      <c r="D166" s="76">
        <v>60</v>
      </c>
      <c r="E166" s="78">
        <v>5101.6333333333332</v>
      </c>
      <c r="F166" s="78">
        <v>10036</v>
      </c>
    </row>
    <row r="167" spans="1:6" s="77" customFormat="1" x14ac:dyDescent="0.25">
      <c r="A167" s="56" t="s">
        <v>1547</v>
      </c>
      <c r="B167" s="74" t="s">
        <v>1556</v>
      </c>
      <c r="C167" s="76">
        <v>1</v>
      </c>
      <c r="D167" s="76">
        <v>60</v>
      </c>
      <c r="E167" s="78">
        <v>6321.6333333333332</v>
      </c>
      <c r="F167" s="78">
        <v>12436</v>
      </c>
    </row>
    <row r="168" spans="1:6" s="77" customFormat="1" x14ac:dyDescent="0.25">
      <c r="A168" s="56" t="s">
        <v>1547</v>
      </c>
      <c r="B168" s="74" t="s">
        <v>770</v>
      </c>
      <c r="C168" s="76">
        <v>1</v>
      </c>
      <c r="D168" s="76">
        <v>60</v>
      </c>
      <c r="E168" s="78">
        <v>1525</v>
      </c>
      <c r="F168" s="78">
        <v>3000</v>
      </c>
    </row>
    <row r="169" spans="1:6" s="77" customFormat="1" x14ac:dyDescent="0.25">
      <c r="A169" s="56" t="s">
        <v>759</v>
      </c>
      <c r="B169" s="56" t="s">
        <v>760</v>
      </c>
      <c r="C169" s="76">
        <v>1</v>
      </c>
      <c r="D169" s="76">
        <v>60</v>
      </c>
      <c r="E169" s="78">
        <v>14099.133333333333</v>
      </c>
      <c r="F169" s="78">
        <v>27736</v>
      </c>
    </row>
    <row r="170" spans="1:6" s="77" customFormat="1" x14ac:dyDescent="0.25">
      <c r="A170" s="56" t="s">
        <v>747</v>
      </c>
      <c r="B170" s="56" t="s">
        <v>748</v>
      </c>
      <c r="C170" s="76">
        <v>1</v>
      </c>
      <c r="D170" s="76">
        <v>60</v>
      </c>
      <c r="E170" s="78">
        <v>14099.133333333333</v>
      </c>
      <c r="F170" s="78">
        <v>27736</v>
      </c>
    </row>
    <row r="171" spans="1:6" s="77" customFormat="1" x14ac:dyDescent="0.25">
      <c r="A171" s="56" t="s">
        <v>747</v>
      </c>
      <c r="B171" s="56" t="s">
        <v>765</v>
      </c>
      <c r="C171" s="76">
        <v>1</v>
      </c>
      <c r="D171" s="76">
        <v>60</v>
      </c>
      <c r="E171" s="78">
        <v>6321.6333333333332</v>
      </c>
      <c r="F171" s="78">
        <v>12436</v>
      </c>
    </row>
    <row r="172" spans="1:6" s="77" customFormat="1" x14ac:dyDescent="0.25">
      <c r="A172" s="56" t="s">
        <v>731</v>
      </c>
      <c r="B172" s="56" t="s">
        <v>714</v>
      </c>
      <c r="C172" s="76">
        <v>1</v>
      </c>
      <c r="D172" s="76">
        <v>60</v>
      </c>
      <c r="E172" s="78">
        <v>5101.6333333333332</v>
      </c>
      <c r="F172" s="78">
        <v>10036</v>
      </c>
    </row>
    <row r="173" spans="1:6" s="77" customFormat="1" x14ac:dyDescent="0.25">
      <c r="A173" s="56" t="s">
        <v>731</v>
      </c>
      <c r="B173" s="56" t="s">
        <v>732</v>
      </c>
      <c r="C173" s="76">
        <v>1</v>
      </c>
      <c r="D173" s="76">
        <v>60</v>
      </c>
      <c r="E173" s="78">
        <v>6573.7666666666664</v>
      </c>
      <c r="F173" s="78">
        <v>12932</v>
      </c>
    </row>
    <row r="174" spans="1:6" s="77" customFormat="1" x14ac:dyDescent="0.25">
      <c r="A174" s="56" t="s">
        <v>731</v>
      </c>
      <c r="B174" s="56" t="s">
        <v>744</v>
      </c>
      <c r="C174" s="76">
        <v>1</v>
      </c>
      <c r="D174" s="76">
        <v>60</v>
      </c>
      <c r="E174" s="78">
        <v>14099.133333333333</v>
      </c>
      <c r="F174" s="78">
        <v>27736</v>
      </c>
    </row>
    <row r="175" spans="1:6" s="77" customFormat="1" x14ac:dyDescent="0.25">
      <c r="A175" s="56" t="s">
        <v>731</v>
      </c>
      <c r="B175" s="56" t="s">
        <v>732</v>
      </c>
      <c r="C175" s="76">
        <v>1</v>
      </c>
      <c r="D175" s="76">
        <v>60</v>
      </c>
      <c r="E175" s="78">
        <v>6321.6333333333332</v>
      </c>
      <c r="F175" s="78">
        <v>12436</v>
      </c>
    </row>
    <row r="176" spans="1:6" s="77" customFormat="1" x14ac:dyDescent="0.25">
      <c r="A176" s="56" t="s">
        <v>731</v>
      </c>
      <c r="B176" s="56" t="s">
        <v>752</v>
      </c>
      <c r="C176" s="76">
        <v>1</v>
      </c>
      <c r="D176" s="76">
        <v>60</v>
      </c>
      <c r="E176" s="78">
        <v>6321.6333333333332</v>
      </c>
      <c r="F176" s="78">
        <v>12436</v>
      </c>
    </row>
    <row r="177" spans="1:6" s="77" customFormat="1" x14ac:dyDescent="0.25">
      <c r="A177" s="56" t="s">
        <v>731</v>
      </c>
      <c r="B177" s="56" t="s">
        <v>752</v>
      </c>
      <c r="C177" s="76">
        <v>1</v>
      </c>
      <c r="D177" s="76">
        <v>60</v>
      </c>
      <c r="E177" s="78">
        <v>6321.6333333333332</v>
      </c>
      <c r="F177" s="78">
        <v>12436</v>
      </c>
    </row>
    <row r="178" spans="1:6" s="77" customFormat="1" x14ac:dyDescent="0.25">
      <c r="A178" s="56" t="s">
        <v>731</v>
      </c>
      <c r="B178" s="56" t="s">
        <v>714</v>
      </c>
      <c r="C178" s="76">
        <v>1</v>
      </c>
      <c r="D178" s="76">
        <v>60</v>
      </c>
      <c r="E178" s="78">
        <v>8985.2999999999993</v>
      </c>
      <c r="F178" s="78">
        <v>17676</v>
      </c>
    </row>
    <row r="179" spans="1:6" s="77" customFormat="1" x14ac:dyDescent="0.25">
      <c r="A179" s="56" t="s">
        <v>767</v>
      </c>
      <c r="B179" s="56" t="s">
        <v>768</v>
      </c>
      <c r="C179" s="76">
        <v>1</v>
      </c>
      <c r="D179" s="76">
        <v>60</v>
      </c>
      <c r="E179" s="78">
        <v>14099.133333333333</v>
      </c>
      <c r="F179" s="78">
        <v>27736</v>
      </c>
    </row>
    <row r="180" spans="1:6" s="77" customFormat="1" x14ac:dyDescent="0.25">
      <c r="A180" s="56" t="s">
        <v>745</v>
      </c>
      <c r="B180" s="56" t="s">
        <v>714</v>
      </c>
      <c r="C180" s="76">
        <v>1</v>
      </c>
      <c r="D180" s="76">
        <v>60</v>
      </c>
      <c r="E180" s="78">
        <v>6569.7</v>
      </c>
      <c r="F180" s="78">
        <v>12924</v>
      </c>
    </row>
    <row r="181" spans="1:6" s="77" customFormat="1" x14ac:dyDescent="0.25">
      <c r="A181" s="56" t="s">
        <v>745</v>
      </c>
      <c r="B181" s="56" t="s">
        <v>764</v>
      </c>
      <c r="C181" s="76">
        <v>1</v>
      </c>
      <c r="D181" s="76">
        <v>60</v>
      </c>
      <c r="E181" s="78">
        <v>14099.133333333333</v>
      </c>
      <c r="F181" s="78">
        <v>27736</v>
      </c>
    </row>
    <row r="182" spans="1:6" s="77" customFormat="1" x14ac:dyDescent="0.25">
      <c r="A182" s="56" t="s">
        <v>745</v>
      </c>
      <c r="B182" s="56" t="s">
        <v>756</v>
      </c>
      <c r="C182" s="76">
        <v>1</v>
      </c>
      <c r="D182" s="76">
        <v>60</v>
      </c>
      <c r="E182" s="78">
        <v>6321.6333333333332</v>
      </c>
      <c r="F182" s="78">
        <v>12436</v>
      </c>
    </row>
    <row r="183" spans="1:6" s="77" customFormat="1" x14ac:dyDescent="0.25">
      <c r="A183" s="56" t="s">
        <v>721</v>
      </c>
      <c r="B183" s="56" t="s">
        <v>718</v>
      </c>
      <c r="C183" s="76">
        <v>1</v>
      </c>
      <c r="D183" s="76">
        <v>60</v>
      </c>
      <c r="E183" s="78">
        <v>4575</v>
      </c>
      <c r="F183" s="78">
        <v>9000</v>
      </c>
    </row>
    <row r="184" spans="1:6" s="77" customFormat="1" x14ac:dyDescent="0.25">
      <c r="A184" s="56" t="s">
        <v>721</v>
      </c>
      <c r="B184" s="56" t="s">
        <v>765</v>
      </c>
      <c r="C184" s="76">
        <v>1</v>
      </c>
      <c r="D184" s="76">
        <v>60</v>
      </c>
      <c r="E184" s="78">
        <v>7090.2333333333336</v>
      </c>
      <c r="F184" s="78">
        <v>13948</v>
      </c>
    </row>
    <row r="185" spans="1:6" s="77" customFormat="1" x14ac:dyDescent="0.25">
      <c r="A185" s="56" t="s">
        <v>721</v>
      </c>
      <c r="B185" s="56" t="s">
        <v>756</v>
      </c>
      <c r="C185" s="76">
        <v>1</v>
      </c>
      <c r="D185" s="76">
        <v>60</v>
      </c>
      <c r="E185" s="78">
        <v>7090.2333333333336</v>
      </c>
      <c r="F185" s="78">
        <v>13948</v>
      </c>
    </row>
    <row r="186" spans="1:6" s="77" customFormat="1" x14ac:dyDescent="0.25">
      <c r="A186" s="56" t="s">
        <v>721</v>
      </c>
      <c r="B186" s="56" t="s">
        <v>771</v>
      </c>
      <c r="C186" s="76">
        <v>1</v>
      </c>
      <c r="D186" s="76">
        <v>60</v>
      </c>
      <c r="E186" s="78">
        <v>14099.133333333333</v>
      </c>
      <c r="F186" s="78">
        <v>27736</v>
      </c>
    </row>
    <row r="187" spans="1:6" s="77" customFormat="1" x14ac:dyDescent="0.25">
      <c r="A187" s="56" t="s">
        <v>1129</v>
      </c>
      <c r="B187" s="56" t="s">
        <v>1130</v>
      </c>
      <c r="C187" s="76">
        <v>1</v>
      </c>
      <c r="D187" s="76">
        <v>60</v>
      </c>
      <c r="E187" s="78">
        <v>6321.6333333333332</v>
      </c>
      <c r="F187" s="78">
        <v>12436</v>
      </c>
    </row>
    <row r="188" spans="1:6" s="77" customFormat="1" x14ac:dyDescent="0.25">
      <c r="A188" s="56" t="s">
        <v>1129</v>
      </c>
      <c r="B188" s="56" t="s">
        <v>1131</v>
      </c>
      <c r="C188" s="76">
        <v>1</v>
      </c>
      <c r="D188" s="76">
        <v>60</v>
      </c>
      <c r="E188" s="78">
        <v>5705.5333333333338</v>
      </c>
      <c r="F188" s="78">
        <v>11224</v>
      </c>
    </row>
    <row r="189" spans="1:6" s="77" customFormat="1" x14ac:dyDescent="0.25">
      <c r="A189" s="56" t="s">
        <v>1129</v>
      </c>
      <c r="B189" s="56" t="s">
        <v>1137</v>
      </c>
      <c r="C189" s="76">
        <v>1</v>
      </c>
      <c r="D189" s="76">
        <v>60</v>
      </c>
      <c r="E189" s="78">
        <v>14099.133333333333</v>
      </c>
      <c r="F189" s="78">
        <v>27736</v>
      </c>
    </row>
    <row r="190" spans="1:6" s="77" customFormat="1" x14ac:dyDescent="0.25">
      <c r="A190" s="56" t="s">
        <v>1127</v>
      </c>
      <c r="B190" s="56" t="s">
        <v>1128</v>
      </c>
      <c r="C190" s="76">
        <v>1</v>
      </c>
      <c r="D190" s="76">
        <v>60</v>
      </c>
      <c r="E190" s="78">
        <v>10225.633333333333</v>
      </c>
      <c r="F190" s="78">
        <v>20116</v>
      </c>
    </row>
    <row r="191" spans="1:6" s="77" customFormat="1" x14ac:dyDescent="0.25">
      <c r="A191" s="56" t="s">
        <v>1127</v>
      </c>
      <c r="B191" s="56" t="s">
        <v>755</v>
      </c>
      <c r="C191" s="76">
        <v>1</v>
      </c>
      <c r="D191" s="76">
        <v>60</v>
      </c>
      <c r="E191" s="78">
        <v>8009.3</v>
      </c>
      <c r="F191" s="78">
        <v>15756</v>
      </c>
    </row>
    <row r="192" spans="1:6" s="77" customFormat="1" x14ac:dyDescent="0.25">
      <c r="A192" s="56" t="s">
        <v>1127</v>
      </c>
      <c r="B192" s="56" t="s">
        <v>1138</v>
      </c>
      <c r="C192" s="76">
        <v>1</v>
      </c>
      <c r="D192" s="76">
        <v>60</v>
      </c>
      <c r="E192" s="78">
        <v>14099.133333333333</v>
      </c>
      <c r="F192" s="78">
        <v>27736</v>
      </c>
    </row>
    <row r="193" spans="1:6" s="77" customFormat="1" x14ac:dyDescent="0.25">
      <c r="A193" s="56" t="s">
        <v>1127</v>
      </c>
      <c r="B193" s="56" t="s">
        <v>1139</v>
      </c>
      <c r="C193" s="76">
        <v>1</v>
      </c>
      <c r="D193" s="76">
        <v>60</v>
      </c>
      <c r="E193" s="78">
        <v>7767.333333333333</v>
      </c>
      <c r="F193" s="78">
        <v>15280</v>
      </c>
    </row>
    <row r="194" spans="1:6" s="77" customFormat="1" x14ac:dyDescent="0.25">
      <c r="A194" s="56" t="s">
        <v>742</v>
      </c>
      <c r="B194" s="56" t="s">
        <v>743</v>
      </c>
      <c r="C194" s="76">
        <v>1</v>
      </c>
      <c r="D194" s="76">
        <v>60</v>
      </c>
      <c r="E194" s="78">
        <v>14099.133333333333</v>
      </c>
      <c r="F194" s="78">
        <v>27736</v>
      </c>
    </row>
    <row r="195" spans="1:6" s="77" customFormat="1" x14ac:dyDescent="0.25">
      <c r="A195" s="56" t="s">
        <v>742</v>
      </c>
      <c r="B195" s="56" t="s">
        <v>714</v>
      </c>
      <c r="C195" s="76">
        <v>1</v>
      </c>
      <c r="D195" s="76">
        <v>60</v>
      </c>
      <c r="E195" s="78">
        <v>6893</v>
      </c>
      <c r="F195" s="78">
        <v>13560</v>
      </c>
    </row>
    <row r="196" spans="1:6" s="77" customFormat="1" x14ac:dyDescent="0.25">
      <c r="A196" s="56" t="s">
        <v>742</v>
      </c>
      <c r="B196" s="56" t="s">
        <v>714</v>
      </c>
      <c r="C196" s="76">
        <v>1</v>
      </c>
      <c r="D196" s="76">
        <v>60</v>
      </c>
      <c r="E196" s="78">
        <v>6890.9666666666662</v>
      </c>
      <c r="F196" s="78">
        <v>13556</v>
      </c>
    </row>
    <row r="197" spans="1:6" s="77" customFormat="1" x14ac:dyDescent="0.25">
      <c r="A197" s="56" t="s">
        <v>727</v>
      </c>
      <c r="B197" s="56" t="s">
        <v>728</v>
      </c>
      <c r="C197" s="76">
        <v>1</v>
      </c>
      <c r="D197" s="76">
        <v>60</v>
      </c>
      <c r="E197" s="78">
        <v>4575</v>
      </c>
      <c r="F197" s="78">
        <v>9000</v>
      </c>
    </row>
    <row r="198" spans="1:6" s="77" customFormat="1" x14ac:dyDescent="0.25">
      <c r="A198" s="56" t="s">
        <v>727</v>
      </c>
      <c r="B198" s="56" t="s">
        <v>728</v>
      </c>
      <c r="C198" s="76">
        <v>1</v>
      </c>
      <c r="D198" s="76">
        <v>60</v>
      </c>
      <c r="E198" s="78">
        <v>5705.5333333333338</v>
      </c>
      <c r="F198" s="78">
        <v>11224</v>
      </c>
    </row>
    <row r="199" spans="1:6" s="77" customFormat="1" x14ac:dyDescent="0.25">
      <c r="A199" s="56" t="s">
        <v>727</v>
      </c>
      <c r="B199" s="56" t="s">
        <v>720</v>
      </c>
      <c r="C199" s="76">
        <v>1</v>
      </c>
      <c r="D199" s="76">
        <v>60</v>
      </c>
      <c r="E199" s="78">
        <v>6321.6333333333332</v>
      </c>
      <c r="F199" s="78">
        <v>12436</v>
      </c>
    </row>
    <row r="200" spans="1:6" s="77" customFormat="1" x14ac:dyDescent="0.25">
      <c r="A200" s="56" t="s">
        <v>727</v>
      </c>
      <c r="B200" s="56" t="s">
        <v>1141</v>
      </c>
      <c r="C200" s="76">
        <v>1</v>
      </c>
      <c r="D200" s="76">
        <v>60</v>
      </c>
      <c r="E200" s="78">
        <v>14099.133333333333</v>
      </c>
      <c r="F200" s="78">
        <v>27736</v>
      </c>
    </row>
    <row r="201" spans="1:6" s="77" customFormat="1" x14ac:dyDescent="0.25">
      <c r="A201" s="56" t="s">
        <v>1122</v>
      </c>
      <c r="B201" s="56" t="s">
        <v>714</v>
      </c>
      <c r="C201" s="76">
        <v>1</v>
      </c>
      <c r="D201" s="76">
        <v>60</v>
      </c>
      <c r="E201" s="78">
        <v>7767.333333333333</v>
      </c>
      <c r="F201" s="78">
        <v>15280</v>
      </c>
    </row>
    <row r="202" spans="1:6" s="77" customFormat="1" x14ac:dyDescent="0.25">
      <c r="A202" s="56" t="s">
        <v>1122</v>
      </c>
      <c r="B202" s="56" t="s">
        <v>1132</v>
      </c>
      <c r="C202" s="76">
        <v>1</v>
      </c>
      <c r="D202" s="76">
        <v>60</v>
      </c>
      <c r="E202" s="78">
        <v>10225.633333333333</v>
      </c>
      <c r="F202" s="78">
        <v>20116</v>
      </c>
    </row>
    <row r="203" spans="1:6" s="77" customFormat="1" x14ac:dyDescent="0.25">
      <c r="A203" s="56" t="s">
        <v>722</v>
      </c>
      <c r="B203" s="56" t="s">
        <v>723</v>
      </c>
      <c r="C203" s="76">
        <v>1</v>
      </c>
      <c r="D203" s="76">
        <v>60</v>
      </c>
      <c r="E203" s="73">
        <v>1921.5</v>
      </c>
      <c r="F203" s="73">
        <v>3780</v>
      </c>
    </row>
    <row r="204" spans="1:6" s="77" customFormat="1" x14ac:dyDescent="0.25">
      <c r="A204" s="56" t="s">
        <v>749</v>
      </c>
      <c r="B204" s="56" t="s">
        <v>750</v>
      </c>
      <c r="C204" s="76">
        <v>1</v>
      </c>
      <c r="D204" s="76">
        <v>60</v>
      </c>
      <c r="E204" s="78">
        <v>5705.5333333333338</v>
      </c>
      <c r="F204" s="78">
        <v>11224</v>
      </c>
    </row>
    <row r="205" spans="1:6" s="77" customFormat="1" x14ac:dyDescent="0.25">
      <c r="A205" s="56" t="s">
        <v>749</v>
      </c>
      <c r="B205" s="56" t="s">
        <v>763</v>
      </c>
      <c r="C205" s="76">
        <v>1</v>
      </c>
      <c r="D205" s="76">
        <v>60</v>
      </c>
      <c r="E205" s="78">
        <v>14099.133333333333</v>
      </c>
      <c r="F205" s="78">
        <v>27736</v>
      </c>
    </row>
    <row r="206" spans="1:6" s="77" customFormat="1" x14ac:dyDescent="0.25">
      <c r="A206" s="56" t="s">
        <v>1144</v>
      </c>
      <c r="B206" s="56" t="s">
        <v>765</v>
      </c>
      <c r="C206" s="76">
        <v>1</v>
      </c>
      <c r="D206" s="76">
        <v>60</v>
      </c>
      <c r="E206" s="78">
        <v>6321.6333333333332</v>
      </c>
      <c r="F206" s="78">
        <v>12436</v>
      </c>
    </row>
    <row r="207" spans="1:6" s="77" customFormat="1" x14ac:dyDescent="0.25">
      <c r="A207" s="56" t="s">
        <v>1148</v>
      </c>
      <c r="B207" s="56" t="s">
        <v>765</v>
      </c>
      <c r="C207" s="76">
        <v>1</v>
      </c>
      <c r="D207" s="76">
        <v>60</v>
      </c>
      <c r="E207" s="78">
        <v>14099.133333333333</v>
      </c>
      <c r="F207" s="78">
        <v>27736</v>
      </c>
    </row>
    <row r="208" spans="1:6" s="77" customFormat="1" x14ac:dyDescent="0.25">
      <c r="A208" s="56" t="s">
        <v>717</v>
      </c>
      <c r="B208" s="56" t="s">
        <v>718</v>
      </c>
      <c r="C208" s="76">
        <v>1</v>
      </c>
      <c r="D208" s="76">
        <v>60</v>
      </c>
      <c r="E208" s="78">
        <v>6893</v>
      </c>
      <c r="F208" s="78">
        <v>13560</v>
      </c>
    </row>
    <row r="209" spans="1:6" s="77" customFormat="1" x14ac:dyDescent="0.25">
      <c r="A209" s="56" t="s">
        <v>717</v>
      </c>
      <c r="B209" s="56" t="s">
        <v>751</v>
      </c>
      <c r="C209" s="76">
        <v>1</v>
      </c>
      <c r="D209" s="76">
        <v>60</v>
      </c>
      <c r="E209" s="78">
        <v>14099.133333333333</v>
      </c>
      <c r="F209" s="78">
        <v>27736</v>
      </c>
    </row>
    <row r="210" spans="1:6" s="77" customFormat="1" x14ac:dyDescent="0.25">
      <c r="A210" s="56" t="s">
        <v>717</v>
      </c>
      <c r="B210" s="56" t="s">
        <v>756</v>
      </c>
      <c r="C210" s="76">
        <v>1</v>
      </c>
      <c r="D210" s="76">
        <v>60</v>
      </c>
      <c r="E210" s="78">
        <v>5833.6333333333332</v>
      </c>
      <c r="F210" s="78">
        <v>11476</v>
      </c>
    </row>
    <row r="211" spans="1:6" s="77" customFormat="1" x14ac:dyDescent="0.25">
      <c r="A211" s="56" t="s">
        <v>713</v>
      </c>
      <c r="B211" s="56" t="s">
        <v>714</v>
      </c>
      <c r="C211" s="76">
        <v>1</v>
      </c>
      <c r="D211" s="76">
        <v>60</v>
      </c>
      <c r="E211" s="78">
        <v>4575</v>
      </c>
      <c r="F211" s="78">
        <v>9000</v>
      </c>
    </row>
    <row r="212" spans="1:6" s="77" customFormat="1" x14ac:dyDescent="0.25">
      <c r="A212" s="56" t="s">
        <v>713</v>
      </c>
      <c r="B212" s="56" t="s">
        <v>714</v>
      </c>
      <c r="C212" s="76">
        <v>1</v>
      </c>
      <c r="D212" s="76">
        <v>60</v>
      </c>
      <c r="E212" s="78">
        <v>6321.6333333333332</v>
      </c>
      <c r="F212" s="78">
        <v>12436</v>
      </c>
    </row>
    <row r="213" spans="1:6" s="77" customFormat="1" x14ac:dyDescent="0.25">
      <c r="A213" s="56" t="s">
        <v>713</v>
      </c>
      <c r="B213" s="56" t="s">
        <v>762</v>
      </c>
      <c r="C213" s="76">
        <v>1</v>
      </c>
      <c r="D213" s="76">
        <v>60</v>
      </c>
      <c r="E213" s="78">
        <v>14099.133333333333</v>
      </c>
      <c r="F213" s="78">
        <v>27736</v>
      </c>
    </row>
    <row r="214" spans="1:6" s="77" customFormat="1" x14ac:dyDescent="0.25">
      <c r="A214" s="56" t="s">
        <v>713</v>
      </c>
      <c r="B214" s="56" t="s">
        <v>714</v>
      </c>
      <c r="C214" s="76">
        <v>1</v>
      </c>
      <c r="D214" s="76">
        <v>60</v>
      </c>
      <c r="E214" s="78">
        <v>5101.6333333333332</v>
      </c>
      <c r="F214" s="78">
        <v>10036</v>
      </c>
    </row>
    <row r="215" spans="1:6" s="77" customFormat="1" x14ac:dyDescent="0.25">
      <c r="A215" s="56" t="s">
        <v>761</v>
      </c>
      <c r="B215" s="56" t="s">
        <v>720</v>
      </c>
      <c r="C215" s="76">
        <v>1</v>
      </c>
      <c r="D215" s="76">
        <v>60</v>
      </c>
      <c r="E215" s="78">
        <v>6047.1333333333332</v>
      </c>
      <c r="F215" s="78">
        <v>11896</v>
      </c>
    </row>
    <row r="216" spans="1:6" s="77" customFormat="1" x14ac:dyDescent="0.25">
      <c r="A216" s="56" t="s">
        <v>719</v>
      </c>
      <c r="B216" s="56" t="s">
        <v>720</v>
      </c>
      <c r="C216" s="76">
        <v>1</v>
      </c>
      <c r="D216" s="76">
        <v>60</v>
      </c>
      <c r="E216" s="73">
        <v>5477.8</v>
      </c>
      <c r="F216" s="73">
        <v>10776</v>
      </c>
    </row>
    <row r="217" spans="1:6" s="77" customFormat="1" x14ac:dyDescent="0.25">
      <c r="A217" s="56" t="s">
        <v>719</v>
      </c>
      <c r="B217" s="56" t="s">
        <v>769</v>
      </c>
      <c r="C217" s="76">
        <v>1</v>
      </c>
      <c r="D217" s="76">
        <v>60</v>
      </c>
      <c r="E217" s="73">
        <v>14099.133333333333</v>
      </c>
      <c r="F217" s="73">
        <v>27736</v>
      </c>
    </row>
    <row r="218" spans="1:6" s="77" customFormat="1" x14ac:dyDescent="0.25">
      <c r="A218" s="56" t="s">
        <v>1276</v>
      </c>
      <c r="B218" s="56" t="s">
        <v>1257</v>
      </c>
      <c r="C218" s="76">
        <v>1</v>
      </c>
      <c r="D218" s="76">
        <v>60</v>
      </c>
      <c r="E218" s="78">
        <v>11942.409444444445</v>
      </c>
      <c r="F218" s="78">
        <v>22028</v>
      </c>
    </row>
    <row r="219" spans="1:6" s="77" customFormat="1" x14ac:dyDescent="0.25">
      <c r="A219" s="56" t="s">
        <v>1272</v>
      </c>
      <c r="B219" s="56" t="s">
        <v>714</v>
      </c>
      <c r="C219" s="76">
        <v>1</v>
      </c>
      <c r="D219" s="76">
        <v>60</v>
      </c>
      <c r="E219" s="78">
        <v>9153.6538888888881</v>
      </c>
      <c r="F219" s="78">
        <v>16588</v>
      </c>
    </row>
    <row r="220" spans="1:6" x14ac:dyDescent="0.25">
      <c r="E220" s="72"/>
      <c r="F220" s="72"/>
    </row>
    <row r="221" spans="1:6" x14ac:dyDescent="0.25">
      <c r="E221" s="72"/>
      <c r="F221" s="72"/>
    </row>
    <row r="222" spans="1:6" x14ac:dyDescent="0.25">
      <c r="E222" s="72"/>
      <c r="F222" s="72"/>
    </row>
    <row r="223" spans="1:6" x14ac:dyDescent="0.25">
      <c r="E223" s="72"/>
      <c r="F223" s="72"/>
    </row>
    <row r="224" spans="1:6" x14ac:dyDescent="0.25">
      <c r="E224" s="72"/>
      <c r="F224" s="72"/>
    </row>
    <row r="225" spans="5:6" x14ac:dyDescent="0.25">
      <c r="E225" s="72"/>
      <c r="F225" s="72"/>
    </row>
    <row r="226" spans="5:6" x14ac:dyDescent="0.25">
      <c r="E226" s="72"/>
      <c r="F226" s="72"/>
    </row>
    <row r="227" spans="5:6" x14ac:dyDescent="0.25">
      <c r="E227" s="72"/>
      <c r="F227" s="72"/>
    </row>
    <row r="228" spans="5:6" x14ac:dyDescent="0.25">
      <c r="E228" s="72"/>
      <c r="F228" s="72"/>
    </row>
    <row r="229" spans="5:6" x14ac:dyDescent="0.25">
      <c r="E229" s="72"/>
      <c r="F229" s="72"/>
    </row>
    <row r="230" spans="5:6" x14ac:dyDescent="0.25">
      <c r="E230" s="72"/>
      <c r="F230" s="72"/>
    </row>
    <row r="231" spans="5:6" x14ac:dyDescent="0.25">
      <c r="E231" s="72"/>
      <c r="F231" s="72"/>
    </row>
    <row r="232" spans="5:6" x14ac:dyDescent="0.25">
      <c r="E232" s="72"/>
      <c r="F232" s="72"/>
    </row>
    <row r="233" spans="5:6" x14ac:dyDescent="0.25">
      <c r="E233" s="72"/>
      <c r="F233" s="72"/>
    </row>
    <row r="234" spans="5:6" x14ac:dyDescent="0.25">
      <c r="E234" s="72"/>
      <c r="F234" s="72"/>
    </row>
    <row r="235" spans="5:6" x14ac:dyDescent="0.25">
      <c r="E235" s="72"/>
      <c r="F235" s="72"/>
    </row>
    <row r="236" spans="5:6" x14ac:dyDescent="0.25">
      <c r="E236" s="72"/>
      <c r="F236" s="72"/>
    </row>
    <row r="237" spans="5:6" x14ac:dyDescent="0.25">
      <c r="E237" s="72"/>
      <c r="F237" s="72"/>
    </row>
    <row r="238" spans="5:6" x14ac:dyDescent="0.25">
      <c r="E238" s="72"/>
      <c r="F238" s="72"/>
    </row>
    <row r="239" spans="5:6" x14ac:dyDescent="0.25">
      <c r="E239" s="72"/>
      <c r="F239" s="72"/>
    </row>
    <row r="240" spans="5:6" x14ac:dyDescent="0.25">
      <c r="E240" s="72"/>
      <c r="F240" s="72"/>
    </row>
    <row r="241" spans="5:6" x14ac:dyDescent="0.25">
      <c r="E241" s="72"/>
      <c r="F241" s="72"/>
    </row>
    <row r="242" spans="5:6" x14ac:dyDescent="0.25">
      <c r="E242" s="72"/>
      <c r="F242" s="72"/>
    </row>
    <row r="243" spans="5:6" x14ac:dyDescent="0.25">
      <c r="E243" s="72"/>
      <c r="F243" s="72"/>
    </row>
    <row r="244" spans="5:6" x14ac:dyDescent="0.25">
      <c r="E244" s="72"/>
      <c r="F244" s="72"/>
    </row>
    <row r="245" spans="5:6" x14ac:dyDescent="0.25">
      <c r="E245" s="72"/>
      <c r="F245" s="72"/>
    </row>
    <row r="246" spans="5:6" x14ac:dyDescent="0.25">
      <c r="E246" s="72"/>
      <c r="F246" s="72"/>
    </row>
    <row r="247" spans="5:6" x14ac:dyDescent="0.25">
      <c r="E247" s="72"/>
      <c r="F247" s="72"/>
    </row>
    <row r="248" spans="5:6" x14ac:dyDescent="0.25">
      <c r="E248" s="72"/>
      <c r="F248" s="72"/>
    </row>
    <row r="249" spans="5:6" x14ac:dyDescent="0.25">
      <c r="E249" s="72"/>
      <c r="F249" s="72"/>
    </row>
    <row r="250" spans="5:6" x14ac:dyDescent="0.25">
      <c r="E250" s="72"/>
      <c r="F250" s="72"/>
    </row>
    <row r="251" spans="5:6" x14ac:dyDescent="0.25">
      <c r="E251" s="72"/>
      <c r="F251" s="72"/>
    </row>
    <row r="252" spans="5:6" x14ac:dyDescent="0.25">
      <c r="E252" s="72"/>
      <c r="F252" s="72"/>
    </row>
    <row r="253" spans="5:6" x14ac:dyDescent="0.25">
      <c r="E253" s="72"/>
      <c r="F253" s="72"/>
    </row>
    <row r="254" spans="5:6" x14ac:dyDescent="0.25">
      <c r="E254" s="72"/>
      <c r="F254" s="72"/>
    </row>
    <row r="255" spans="5:6" x14ac:dyDescent="0.25">
      <c r="E255" s="72"/>
      <c r="F255" s="72"/>
    </row>
    <row r="256" spans="5:6" x14ac:dyDescent="0.25">
      <c r="E256" s="72"/>
      <c r="F256" s="72"/>
    </row>
    <row r="257" spans="5:6" x14ac:dyDescent="0.25">
      <c r="E257" s="72"/>
      <c r="F257" s="72"/>
    </row>
    <row r="258" spans="5:6" x14ac:dyDescent="0.25">
      <c r="E258" s="72"/>
      <c r="F258" s="72"/>
    </row>
    <row r="259" spans="5:6" x14ac:dyDescent="0.25">
      <c r="E259" s="72"/>
      <c r="F259" s="72"/>
    </row>
    <row r="260" spans="5:6" x14ac:dyDescent="0.25">
      <c r="E260" s="72"/>
      <c r="F260" s="72"/>
    </row>
    <row r="261" spans="5:6" x14ac:dyDescent="0.25">
      <c r="E261" s="72"/>
      <c r="F261" s="72"/>
    </row>
    <row r="262" spans="5:6" x14ac:dyDescent="0.25">
      <c r="E262" s="72"/>
      <c r="F262" s="72"/>
    </row>
    <row r="263" spans="5:6" x14ac:dyDescent="0.25">
      <c r="E263" s="72"/>
      <c r="F263" s="72"/>
    </row>
    <row r="264" spans="5:6" x14ac:dyDescent="0.25">
      <c r="E264" s="72"/>
      <c r="F264" s="72"/>
    </row>
    <row r="265" spans="5:6" x14ac:dyDescent="0.25">
      <c r="E265" s="72"/>
      <c r="F265" s="72"/>
    </row>
    <row r="266" spans="5:6" x14ac:dyDescent="0.25">
      <c r="E266" s="72"/>
      <c r="F266" s="72"/>
    </row>
    <row r="267" spans="5:6" x14ac:dyDescent="0.25">
      <c r="E267" s="72"/>
      <c r="F267" s="72"/>
    </row>
    <row r="268" spans="5:6" x14ac:dyDescent="0.25">
      <c r="E268" s="72"/>
      <c r="F268" s="72"/>
    </row>
    <row r="269" spans="5:6" x14ac:dyDescent="0.25">
      <c r="E269" s="72"/>
      <c r="F269" s="72"/>
    </row>
    <row r="270" spans="5:6" x14ac:dyDescent="0.25">
      <c r="E270" s="72"/>
      <c r="F270" s="72"/>
    </row>
    <row r="271" spans="5:6" x14ac:dyDescent="0.25">
      <c r="E271" s="72"/>
      <c r="F271" s="72"/>
    </row>
    <row r="272" spans="5:6" x14ac:dyDescent="0.25">
      <c r="E272" s="72"/>
      <c r="F272" s="72"/>
    </row>
    <row r="273" spans="5:6" x14ac:dyDescent="0.25">
      <c r="E273" s="72"/>
      <c r="F273" s="72"/>
    </row>
    <row r="274" spans="5:6" x14ac:dyDescent="0.25">
      <c r="E274" s="72"/>
      <c r="F274" s="72"/>
    </row>
    <row r="275" spans="5:6" x14ac:dyDescent="0.25">
      <c r="E275" s="72"/>
      <c r="F275" s="72"/>
    </row>
    <row r="276" spans="5:6" x14ac:dyDescent="0.25">
      <c r="E276" s="72"/>
      <c r="F276" s="72"/>
    </row>
    <row r="277" spans="5:6" x14ac:dyDescent="0.25">
      <c r="E277" s="72"/>
      <c r="F277" s="72"/>
    </row>
    <row r="278" spans="5:6" x14ac:dyDescent="0.25">
      <c r="E278" s="72"/>
      <c r="F278" s="72"/>
    </row>
    <row r="279" spans="5:6" x14ac:dyDescent="0.25">
      <c r="E279" s="72"/>
      <c r="F279" s="72"/>
    </row>
    <row r="280" spans="5:6" x14ac:dyDescent="0.25">
      <c r="E280" s="72"/>
      <c r="F280" s="72"/>
    </row>
  </sheetData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87"/>
  <sheetViews>
    <sheetView tabSelected="1" zoomScale="98" zoomScaleNormal="98" workbookViewId="0">
      <pane xSplit="1" ySplit="1" topLeftCell="D131" activePane="bottomRight" state="frozen"/>
      <selection activeCell="D17" sqref="D17"/>
      <selection pane="topRight" activeCell="D17" sqref="D17"/>
      <selection pane="bottomLeft" activeCell="D17" sqref="D17"/>
      <selection pane="bottomRight" activeCell="N172" sqref="N172"/>
    </sheetView>
  </sheetViews>
  <sheetFormatPr baseColWidth="10" defaultRowHeight="15" x14ac:dyDescent="0.25"/>
  <cols>
    <col min="1" max="1" width="14.7109375" style="34" bestFit="1" customWidth="1"/>
    <col min="2" max="2" width="21.7109375" style="34" customWidth="1"/>
    <col min="3" max="3" width="23.42578125" style="34" customWidth="1"/>
    <col min="4" max="4" width="16.5703125" style="34" bestFit="1" customWidth="1"/>
    <col min="5" max="5" width="17.140625" style="34" bestFit="1" customWidth="1"/>
    <col min="6" max="6" width="19.85546875" style="34" bestFit="1" customWidth="1"/>
    <col min="7" max="7" width="11.42578125" style="34" bestFit="1" customWidth="1"/>
    <col min="8" max="8" width="23.5703125" style="34" bestFit="1" customWidth="1"/>
    <col min="9" max="9" width="16.140625" style="34" bestFit="1" customWidth="1"/>
    <col min="10" max="10" width="10.42578125" style="34" bestFit="1" customWidth="1"/>
    <col min="11" max="11" width="23.28515625" style="34" customWidth="1"/>
    <col min="12" max="12" width="20.7109375" style="34" customWidth="1"/>
    <col min="13" max="13" width="17.140625" style="51" bestFit="1" customWidth="1"/>
    <col min="14" max="14" width="14.28515625" style="52" bestFit="1" customWidth="1"/>
    <col min="15" max="15" width="14.5703125" style="52" customWidth="1"/>
    <col min="16" max="16" width="13.42578125" style="52" bestFit="1" customWidth="1"/>
    <col min="17" max="17" width="14.5703125" style="52" bestFit="1" customWidth="1"/>
    <col min="18" max="18" width="13.28515625" style="52" customWidth="1"/>
    <col min="19" max="19" width="13.42578125" style="52" customWidth="1"/>
    <col min="20" max="20" width="17.28515625" style="34" hidden="1" customWidth="1"/>
    <col min="21" max="21" width="28.28515625" style="34" hidden="1" customWidth="1"/>
    <col min="22" max="22" width="24.85546875" style="34" hidden="1" customWidth="1"/>
    <col min="23" max="23" width="11.5703125" style="34" hidden="1" customWidth="1"/>
    <col min="24" max="24" width="14" style="34" hidden="1" customWidth="1"/>
    <col min="25" max="25" width="15" style="34" hidden="1" customWidth="1"/>
    <col min="26" max="26" width="11.5703125" style="34" hidden="1" customWidth="1"/>
    <col min="27" max="27" width="6.140625" style="34" hidden="1" customWidth="1"/>
    <col min="28" max="28" width="7.140625" style="34" hidden="1" customWidth="1"/>
    <col min="29" max="29" width="0" style="34" hidden="1" customWidth="1"/>
    <col min="30" max="30" width="11.42578125" style="34"/>
    <col min="31" max="31" width="15" style="34" bestFit="1" customWidth="1"/>
    <col min="32" max="16384" width="11.42578125" style="34"/>
  </cols>
  <sheetData>
    <row r="1" spans="1:32" ht="64.5" thickBot="1" x14ac:dyDescent="0.3">
      <c r="A1" s="62" t="s">
        <v>6</v>
      </c>
      <c r="B1" s="63" t="s">
        <v>368</v>
      </c>
      <c r="C1" s="64" t="s">
        <v>487</v>
      </c>
      <c r="D1" s="65" t="s">
        <v>7</v>
      </c>
      <c r="E1" s="65" t="s">
        <v>8</v>
      </c>
      <c r="F1" s="66" t="s">
        <v>9</v>
      </c>
      <c r="G1" s="66" t="s">
        <v>10</v>
      </c>
      <c r="H1" s="65" t="s">
        <v>11</v>
      </c>
      <c r="I1" s="64" t="s">
        <v>354</v>
      </c>
      <c r="J1" s="66" t="s">
        <v>13</v>
      </c>
      <c r="K1" s="66" t="s">
        <v>0</v>
      </c>
      <c r="L1" s="66" t="s">
        <v>1</v>
      </c>
      <c r="M1" s="67" t="s">
        <v>12</v>
      </c>
      <c r="N1" s="68" t="s">
        <v>14</v>
      </c>
      <c r="O1" s="68" t="s">
        <v>15</v>
      </c>
      <c r="P1" s="68" t="s">
        <v>16</v>
      </c>
      <c r="Q1" s="69" t="s">
        <v>17</v>
      </c>
      <c r="R1" s="69" t="s">
        <v>18</v>
      </c>
      <c r="S1" s="69" t="s">
        <v>19</v>
      </c>
      <c r="T1" s="70" t="s">
        <v>1583</v>
      </c>
      <c r="U1" s="34" t="s">
        <v>1584</v>
      </c>
    </row>
    <row r="2" spans="1:32" s="77" customFormat="1" x14ac:dyDescent="0.25">
      <c r="A2" s="77">
        <v>8101010</v>
      </c>
      <c r="B2" s="77">
        <v>70127559757</v>
      </c>
      <c r="C2" s="77" t="s">
        <v>399</v>
      </c>
      <c r="D2" s="77" t="s">
        <v>513</v>
      </c>
      <c r="E2" s="77" t="s">
        <v>519</v>
      </c>
      <c r="F2" s="56" t="s">
        <v>809</v>
      </c>
      <c r="G2" s="80">
        <v>29619</v>
      </c>
      <c r="H2" s="56" t="s">
        <v>599</v>
      </c>
      <c r="I2" s="56" t="s">
        <v>673</v>
      </c>
      <c r="J2" s="56" t="s">
        <v>1578</v>
      </c>
      <c r="K2" s="56" t="s">
        <v>715</v>
      </c>
      <c r="L2" s="56" t="s">
        <v>716</v>
      </c>
      <c r="M2" s="81">
        <v>42618</v>
      </c>
      <c r="N2" s="73">
        <f>25000+6538</f>
        <v>31538</v>
      </c>
      <c r="O2" s="73">
        <v>0</v>
      </c>
      <c r="P2" s="73">
        <f t="shared" ref="P2:P13" si="0">50000/12</f>
        <v>4166.666666666667</v>
      </c>
      <c r="Q2" s="73">
        <f>+N2+P2</f>
        <v>35704.666666666664</v>
      </c>
      <c r="R2" s="73"/>
      <c r="S2" s="73">
        <f t="shared" ref="S2:S33" si="1">+Q2*12+R2</f>
        <v>428456</v>
      </c>
      <c r="T2" s="73">
        <f>+N2*12</f>
        <v>378456</v>
      </c>
      <c r="W2" s="82">
        <f>+P2*12</f>
        <v>50000</v>
      </c>
    </row>
    <row r="3" spans="1:32" s="77" customFormat="1" x14ac:dyDescent="0.25">
      <c r="A3" s="77">
        <v>8101010</v>
      </c>
      <c r="B3" s="77">
        <v>70127559757</v>
      </c>
      <c r="C3" s="77" t="s">
        <v>399</v>
      </c>
      <c r="D3" s="77" t="s">
        <v>498</v>
      </c>
      <c r="E3" s="77" t="s">
        <v>508</v>
      </c>
      <c r="F3" s="56" t="s">
        <v>810</v>
      </c>
      <c r="G3" s="80">
        <v>31857</v>
      </c>
      <c r="H3" s="56" t="s">
        <v>600</v>
      </c>
      <c r="I3" s="56" t="s">
        <v>674</v>
      </c>
      <c r="J3" s="56" t="s">
        <v>1578</v>
      </c>
      <c r="K3" s="56" t="s">
        <v>715</v>
      </c>
      <c r="L3" s="56" t="s">
        <v>716</v>
      </c>
      <c r="M3" s="81">
        <v>42618</v>
      </c>
      <c r="N3" s="73">
        <f t="shared" ref="N3:N13" si="2">25000+6538</f>
        <v>31538</v>
      </c>
      <c r="O3" s="73">
        <v>0</v>
      </c>
      <c r="P3" s="73">
        <f t="shared" si="0"/>
        <v>4166.666666666667</v>
      </c>
      <c r="Q3" s="73">
        <f t="shared" ref="Q3:Q66" si="3">+N3+P3</f>
        <v>35704.666666666664</v>
      </c>
      <c r="R3" s="73"/>
      <c r="S3" s="73">
        <f t="shared" si="1"/>
        <v>428456</v>
      </c>
      <c r="T3" s="73">
        <f t="shared" ref="T3:T66" si="4">+N3*12</f>
        <v>378456</v>
      </c>
    </row>
    <row r="4" spans="1:32" s="77" customFormat="1" x14ac:dyDescent="0.25">
      <c r="A4" s="77">
        <v>8101010</v>
      </c>
      <c r="B4" s="77">
        <v>70127559757</v>
      </c>
      <c r="C4" s="77" t="s">
        <v>399</v>
      </c>
      <c r="D4" s="77" t="s">
        <v>508</v>
      </c>
      <c r="E4" s="77" t="s">
        <v>508</v>
      </c>
      <c r="F4" s="56" t="s">
        <v>811</v>
      </c>
      <c r="G4" s="80">
        <v>19104</v>
      </c>
      <c r="H4" s="56" t="s">
        <v>601</v>
      </c>
      <c r="I4" s="56" t="s">
        <v>675</v>
      </c>
      <c r="J4" s="56" t="s">
        <v>1578</v>
      </c>
      <c r="K4" s="56" t="s">
        <v>715</v>
      </c>
      <c r="L4" s="56" t="s">
        <v>716</v>
      </c>
      <c r="M4" s="81">
        <v>42618</v>
      </c>
      <c r="N4" s="73">
        <f t="shared" si="2"/>
        <v>31538</v>
      </c>
      <c r="O4" s="73">
        <v>0</v>
      </c>
      <c r="P4" s="73">
        <f t="shared" si="0"/>
        <v>4166.666666666667</v>
      </c>
      <c r="Q4" s="73">
        <f t="shared" si="3"/>
        <v>35704.666666666664</v>
      </c>
      <c r="R4" s="73"/>
      <c r="S4" s="73">
        <f t="shared" si="1"/>
        <v>428456</v>
      </c>
      <c r="T4" s="73">
        <f t="shared" si="4"/>
        <v>378456</v>
      </c>
      <c r="W4" s="73"/>
    </row>
    <row r="5" spans="1:32" s="77" customFormat="1" x14ac:dyDescent="0.25">
      <c r="A5" s="77">
        <v>8101010</v>
      </c>
      <c r="B5" s="77">
        <v>70127559757</v>
      </c>
      <c r="C5" s="77" t="s">
        <v>399</v>
      </c>
      <c r="D5" s="77" t="s">
        <v>501</v>
      </c>
      <c r="E5" s="77" t="s">
        <v>490</v>
      </c>
      <c r="F5" s="56" t="s">
        <v>812</v>
      </c>
      <c r="G5" s="80">
        <v>26947</v>
      </c>
      <c r="H5" s="56" t="s">
        <v>602</v>
      </c>
      <c r="I5" s="56" t="s">
        <v>676</v>
      </c>
      <c r="J5" s="56" t="s">
        <v>1578</v>
      </c>
      <c r="K5" s="56" t="s">
        <v>715</v>
      </c>
      <c r="L5" s="56" t="s">
        <v>716</v>
      </c>
      <c r="M5" s="81">
        <v>42618</v>
      </c>
      <c r="N5" s="73">
        <f t="shared" si="2"/>
        <v>31538</v>
      </c>
      <c r="O5" s="73">
        <v>0</v>
      </c>
      <c r="P5" s="73">
        <f t="shared" si="0"/>
        <v>4166.666666666667</v>
      </c>
      <c r="Q5" s="73">
        <f t="shared" si="3"/>
        <v>35704.666666666664</v>
      </c>
      <c r="R5" s="73"/>
      <c r="S5" s="73">
        <f t="shared" si="1"/>
        <v>428456</v>
      </c>
      <c r="T5" s="73">
        <f t="shared" si="4"/>
        <v>378456</v>
      </c>
      <c r="U5" s="73">
        <f>SUM(S2:S14)</f>
        <v>5694579.96</v>
      </c>
      <c r="V5" s="77" t="s">
        <v>1597</v>
      </c>
    </row>
    <row r="6" spans="1:32" s="77" customFormat="1" x14ac:dyDescent="0.25">
      <c r="A6" s="77">
        <v>8101010</v>
      </c>
      <c r="B6" s="77">
        <v>70127559757</v>
      </c>
      <c r="C6" s="77" t="s">
        <v>399</v>
      </c>
      <c r="D6" s="77" t="s">
        <v>526</v>
      </c>
      <c r="E6" s="77" t="s">
        <v>534</v>
      </c>
      <c r="F6" s="56" t="s">
        <v>813</v>
      </c>
      <c r="G6" s="80">
        <v>22611</v>
      </c>
      <c r="H6" s="56" t="s">
        <v>603</v>
      </c>
      <c r="I6" s="56" t="s">
        <v>677</v>
      </c>
      <c r="J6" s="56" t="s">
        <v>1578</v>
      </c>
      <c r="K6" s="56" t="s">
        <v>715</v>
      </c>
      <c r="L6" s="56" t="s">
        <v>716</v>
      </c>
      <c r="M6" s="81">
        <v>42618</v>
      </c>
      <c r="N6" s="73">
        <f t="shared" si="2"/>
        <v>31538</v>
      </c>
      <c r="O6" s="73">
        <v>0</v>
      </c>
      <c r="P6" s="73">
        <f t="shared" si="0"/>
        <v>4166.666666666667</v>
      </c>
      <c r="Q6" s="73">
        <f t="shared" si="3"/>
        <v>35704.666666666664</v>
      </c>
      <c r="R6" s="73"/>
      <c r="S6" s="73">
        <f t="shared" si="1"/>
        <v>428456</v>
      </c>
      <c r="T6" s="73">
        <f t="shared" si="4"/>
        <v>378456</v>
      </c>
    </row>
    <row r="7" spans="1:32" s="77" customFormat="1" x14ac:dyDescent="0.25">
      <c r="A7" s="77">
        <v>8101010</v>
      </c>
      <c r="B7" s="77">
        <v>70127559757</v>
      </c>
      <c r="C7" s="77" t="s">
        <v>399</v>
      </c>
      <c r="D7" s="77" t="s">
        <v>527</v>
      </c>
      <c r="E7" s="77" t="s">
        <v>513</v>
      </c>
      <c r="F7" s="56" t="s">
        <v>814</v>
      </c>
      <c r="G7" s="80">
        <v>30686</v>
      </c>
      <c r="H7" s="56" t="s">
        <v>604</v>
      </c>
      <c r="I7" s="56" t="s">
        <v>678</v>
      </c>
      <c r="J7" s="56" t="s">
        <v>1578</v>
      </c>
      <c r="K7" s="56" t="s">
        <v>715</v>
      </c>
      <c r="L7" s="56" t="s">
        <v>716</v>
      </c>
      <c r="M7" s="81">
        <v>42618</v>
      </c>
      <c r="N7" s="73">
        <f t="shared" si="2"/>
        <v>31538</v>
      </c>
      <c r="O7" s="73">
        <v>0</v>
      </c>
      <c r="P7" s="73">
        <f t="shared" si="0"/>
        <v>4166.666666666667</v>
      </c>
      <c r="Q7" s="73">
        <f t="shared" si="3"/>
        <v>35704.666666666664</v>
      </c>
      <c r="R7" s="73"/>
      <c r="S7" s="73">
        <f t="shared" si="1"/>
        <v>428456</v>
      </c>
      <c r="T7" s="73">
        <f t="shared" si="4"/>
        <v>378456</v>
      </c>
    </row>
    <row r="8" spans="1:32" s="77" customFormat="1" x14ac:dyDescent="0.25">
      <c r="A8" s="77">
        <v>8101010</v>
      </c>
      <c r="B8" s="77">
        <v>70127559757</v>
      </c>
      <c r="C8" s="77" t="s">
        <v>399</v>
      </c>
      <c r="D8" s="77" t="s">
        <v>499</v>
      </c>
      <c r="E8" s="77" t="s">
        <v>521</v>
      </c>
      <c r="F8" s="56" t="s">
        <v>815</v>
      </c>
      <c r="G8" s="80">
        <v>24075</v>
      </c>
      <c r="H8" s="56" t="s">
        <v>605</v>
      </c>
      <c r="I8" s="56" t="s">
        <v>679</v>
      </c>
      <c r="J8" s="56" t="s">
        <v>1578</v>
      </c>
      <c r="K8" s="56" t="s">
        <v>715</v>
      </c>
      <c r="L8" s="56" t="s">
        <v>716</v>
      </c>
      <c r="M8" s="81">
        <v>42618</v>
      </c>
      <c r="N8" s="73">
        <f t="shared" si="2"/>
        <v>31538</v>
      </c>
      <c r="O8" s="73">
        <v>0</v>
      </c>
      <c r="P8" s="73">
        <f t="shared" si="0"/>
        <v>4166.666666666667</v>
      </c>
      <c r="Q8" s="73">
        <f t="shared" si="3"/>
        <v>35704.666666666664</v>
      </c>
      <c r="R8" s="73"/>
      <c r="S8" s="73">
        <f t="shared" si="1"/>
        <v>428456</v>
      </c>
      <c r="T8" s="73">
        <f t="shared" si="4"/>
        <v>378456</v>
      </c>
    </row>
    <row r="9" spans="1:32" s="77" customFormat="1" x14ac:dyDescent="0.25">
      <c r="A9" s="77">
        <v>8101010</v>
      </c>
      <c r="B9" s="77">
        <v>70127559757</v>
      </c>
      <c r="C9" s="77" t="s">
        <v>399</v>
      </c>
      <c r="D9" s="77" t="s">
        <v>528</v>
      </c>
      <c r="E9" s="77" t="s">
        <v>490</v>
      </c>
      <c r="F9" s="56" t="s">
        <v>816</v>
      </c>
      <c r="G9" s="80">
        <v>25847</v>
      </c>
      <c r="H9" s="56" t="s">
        <v>606</v>
      </c>
      <c r="I9" s="56" t="s">
        <v>680</v>
      </c>
      <c r="J9" s="56" t="s">
        <v>1578</v>
      </c>
      <c r="K9" s="56" t="s">
        <v>715</v>
      </c>
      <c r="L9" s="56" t="s">
        <v>716</v>
      </c>
      <c r="M9" s="81">
        <v>42618</v>
      </c>
      <c r="N9" s="73">
        <f t="shared" si="2"/>
        <v>31538</v>
      </c>
      <c r="O9" s="73">
        <v>0</v>
      </c>
      <c r="P9" s="73">
        <f t="shared" si="0"/>
        <v>4166.666666666667</v>
      </c>
      <c r="Q9" s="73">
        <f t="shared" si="3"/>
        <v>35704.666666666664</v>
      </c>
      <c r="R9" s="73"/>
      <c r="S9" s="73">
        <f t="shared" si="1"/>
        <v>428456</v>
      </c>
      <c r="T9" s="73">
        <f t="shared" si="4"/>
        <v>378456</v>
      </c>
    </row>
    <row r="10" spans="1:32" s="77" customFormat="1" x14ac:dyDescent="0.25">
      <c r="A10" s="77">
        <v>8101010</v>
      </c>
      <c r="B10" s="77">
        <v>70127559757</v>
      </c>
      <c r="C10" s="77" t="s">
        <v>399</v>
      </c>
      <c r="D10" s="77" t="s">
        <v>513</v>
      </c>
      <c r="E10" s="77" t="s">
        <v>535</v>
      </c>
      <c r="F10" s="56" t="s">
        <v>817</v>
      </c>
      <c r="G10" s="80">
        <v>22978</v>
      </c>
      <c r="H10" s="56" t="s">
        <v>607</v>
      </c>
      <c r="I10" s="56" t="s">
        <v>681</v>
      </c>
      <c r="J10" s="56" t="s">
        <v>1578</v>
      </c>
      <c r="K10" s="56" t="s">
        <v>715</v>
      </c>
      <c r="L10" s="56" t="s">
        <v>716</v>
      </c>
      <c r="M10" s="81">
        <v>42618</v>
      </c>
      <c r="N10" s="73">
        <f t="shared" si="2"/>
        <v>31538</v>
      </c>
      <c r="O10" s="73">
        <v>0</v>
      </c>
      <c r="P10" s="73">
        <f t="shared" si="0"/>
        <v>4166.666666666667</v>
      </c>
      <c r="Q10" s="73">
        <f t="shared" si="3"/>
        <v>35704.666666666664</v>
      </c>
      <c r="R10" s="73"/>
      <c r="S10" s="73">
        <f t="shared" si="1"/>
        <v>428456</v>
      </c>
      <c r="T10" s="73">
        <f t="shared" si="4"/>
        <v>378456</v>
      </c>
    </row>
    <row r="11" spans="1:32" s="77" customFormat="1" x14ac:dyDescent="0.25">
      <c r="A11" s="77">
        <v>8101010</v>
      </c>
      <c r="B11" s="77">
        <v>70127559757</v>
      </c>
      <c r="C11" s="77" t="s">
        <v>399</v>
      </c>
      <c r="D11" s="77" t="s">
        <v>512</v>
      </c>
      <c r="E11" s="77" t="s">
        <v>493</v>
      </c>
      <c r="F11" s="56" t="s">
        <v>818</v>
      </c>
      <c r="G11" s="80">
        <v>33463</v>
      </c>
      <c r="H11" s="56" t="s">
        <v>608</v>
      </c>
      <c r="I11" s="56" t="s">
        <v>682</v>
      </c>
      <c r="J11" s="56" t="s">
        <v>1578</v>
      </c>
      <c r="K11" s="56" t="s">
        <v>715</v>
      </c>
      <c r="L11" s="56" t="s">
        <v>716</v>
      </c>
      <c r="M11" s="81">
        <v>42618</v>
      </c>
      <c r="N11" s="73">
        <f t="shared" si="2"/>
        <v>31538</v>
      </c>
      <c r="O11" s="73">
        <v>0</v>
      </c>
      <c r="P11" s="73">
        <f t="shared" si="0"/>
        <v>4166.666666666667</v>
      </c>
      <c r="Q11" s="73">
        <f t="shared" si="3"/>
        <v>35704.666666666664</v>
      </c>
      <c r="R11" s="73"/>
      <c r="S11" s="73">
        <f t="shared" si="1"/>
        <v>428456</v>
      </c>
      <c r="T11" s="73">
        <f t="shared" si="4"/>
        <v>378456</v>
      </c>
    </row>
    <row r="12" spans="1:32" s="77" customFormat="1" x14ac:dyDescent="0.25">
      <c r="A12" s="77">
        <v>8101010</v>
      </c>
      <c r="B12" s="77">
        <v>70127559757</v>
      </c>
      <c r="C12" s="77" t="s">
        <v>399</v>
      </c>
      <c r="D12" s="77" t="s">
        <v>496</v>
      </c>
      <c r="E12" s="77" t="s">
        <v>497</v>
      </c>
      <c r="F12" s="56" t="s">
        <v>774</v>
      </c>
      <c r="G12" s="80">
        <v>32164</v>
      </c>
      <c r="H12" s="56" t="s">
        <v>563</v>
      </c>
      <c r="I12" s="56" t="s">
        <v>637</v>
      </c>
      <c r="J12" s="56" t="s">
        <v>1578</v>
      </c>
      <c r="K12" s="56" t="s">
        <v>715</v>
      </c>
      <c r="L12" s="56" t="s">
        <v>716</v>
      </c>
      <c r="M12" s="81">
        <v>42659</v>
      </c>
      <c r="N12" s="73">
        <f t="shared" si="2"/>
        <v>31538</v>
      </c>
      <c r="O12" s="73">
        <v>0</v>
      </c>
      <c r="P12" s="73">
        <f t="shared" si="0"/>
        <v>4166.666666666667</v>
      </c>
      <c r="Q12" s="73">
        <f t="shared" si="3"/>
        <v>35704.666666666664</v>
      </c>
      <c r="R12" s="73"/>
      <c r="S12" s="73">
        <f t="shared" si="1"/>
        <v>428456</v>
      </c>
      <c r="T12" s="73">
        <f t="shared" si="4"/>
        <v>378456</v>
      </c>
    </row>
    <row r="13" spans="1:32" s="77" customFormat="1" x14ac:dyDescent="0.25">
      <c r="A13" s="77">
        <v>8101010</v>
      </c>
      <c r="B13" s="77">
        <v>70127559757</v>
      </c>
      <c r="C13" s="77" t="s">
        <v>399</v>
      </c>
      <c r="D13" s="77" t="s">
        <v>520</v>
      </c>
      <c r="E13" s="77" t="s">
        <v>513</v>
      </c>
      <c r="F13" s="56" t="s">
        <v>791</v>
      </c>
      <c r="G13" s="80">
        <v>33929</v>
      </c>
      <c r="H13" s="56" t="s">
        <v>581</v>
      </c>
      <c r="I13" s="56" t="s">
        <v>655</v>
      </c>
      <c r="J13" s="56" t="s">
        <v>1578</v>
      </c>
      <c r="K13" s="56" t="s">
        <v>715</v>
      </c>
      <c r="L13" s="56" t="s">
        <v>716</v>
      </c>
      <c r="M13" s="81">
        <v>42618</v>
      </c>
      <c r="N13" s="73">
        <f t="shared" si="2"/>
        <v>31538</v>
      </c>
      <c r="O13" s="73">
        <v>0</v>
      </c>
      <c r="P13" s="73">
        <f t="shared" si="0"/>
        <v>4166.666666666667</v>
      </c>
      <c r="Q13" s="73">
        <f t="shared" si="3"/>
        <v>35704.666666666664</v>
      </c>
      <c r="R13" s="73"/>
      <c r="S13" s="73">
        <f t="shared" si="1"/>
        <v>428456</v>
      </c>
      <c r="T13" s="73">
        <f t="shared" si="4"/>
        <v>378456</v>
      </c>
    </row>
    <row r="14" spans="1:32" s="77" customFormat="1" x14ac:dyDescent="0.25">
      <c r="A14" s="77">
        <v>8101010</v>
      </c>
      <c r="B14" s="77">
        <v>70127559757</v>
      </c>
      <c r="C14" s="77" t="s">
        <v>399</v>
      </c>
      <c r="D14" s="77" t="s">
        <v>517</v>
      </c>
      <c r="E14" s="77" t="s">
        <v>512</v>
      </c>
      <c r="F14" s="56" t="s">
        <v>787</v>
      </c>
      <c r="G14" s="80">
        <v>26321</v>
      </c>
      <c r="H14" s="56" t="s">
        <v>577</v>
      </c>
      <c r="I14" s="56" t="s">
        <v>651</v>
      </c>
      <c r="J14" s="56" t="s">
        <v>1578</v>
      </c>
      <c r="K14" s="56" t="s">
        <v>715</v>
      </c>
      <c r="L14" s="56" t="s">
        <v>737</v>
      </c>
      <c r="M14" s="81">
        <v>42618</v>
      </c>
      <c r="N14" s="73">
        <f>33386+7142</f>
        <v>40528</v>
      </c>
      <c r="O14" s="73">
        <v>0</v>
      </c>
      <c r="P14" s="73">
        <v>5564.33</v>
      </c>
      <c r="Q14" s="73">
        <f t="shared" si="3"/>
        <v>46092.33</v>
      </c>
      <c r="R14" s="73"/>
      <c r="S14" s="73">
        <f t="shared" si="1"/>
        <v>553107.96</v>
      </c>
      <c r="T14" s="73">
        <f t="shared" si="4"/>
        <v>486336</v>
      </c>
      <c r="AE14" s="73">
        <f>SUM(S2:S14)</f>
        <v>5694579.96</v>
      </c>
      <c r="AF14" s="77" t="s">
        <v>1641</v>
      </c>
    </row>
    <row r="15" spans="1:32" s="77" customFormat="1" x14ac:dyDescent="0.25">
      <c r="A15" s="77">
        <v>8101010</v>
      </c>
      <c r="B15" s="77">
        <v>70127559757</v>
      </c>
      <c r="C15" s="77" t="s">
        <v>399</v>
      </c>
      <c r="D15" s="77" t="s">
        <v>490</v>
      </c>
      <c r="E15" s="77" t="s">
        <v>491</v>
      </c>
      <c r="F15" s="56" t="s">
        <v>1632</v>
      </c>
      <c r="G15" s="80">
        <v>30830</v>
      </c>
      <c r="H15" s="56" t="s">
        <v>1633</v>
      </c>
      <c r="I15" s="56" t="s">
        <v>1634</v>
      </c>
      <c r="J15" s="56" t="s">
        <v>1578</v>
      </c>
      <c r="K15" s="56" t="s">
        <v>709</v>
      </c>
      <c r="L15" s="56" t="s">
        <v>710</v>
      </c>
      <c r="M15" s="81">
        <v>40924</v>
      </c>
      <c r="N15" s="73">
        <v>8838</v>
      </c>
      <c r="O15" s="73">
        <v>0</v>
      </c>
      <c r="P15" s="73">
        <v>147.29999999999998</v>
      </c>
      <c r="Q15" s="73">
        <f t="shared" si="3"/>
        <v>8985.2999999999993</v>
      </c>
      <c r="R15" s="73">
        <f t="shared" ref="R15" si="5">+N15*2</f>
        <v>17676</v>
      </c>
      <c r="S15" s="73">
        <f t="shared" si="1"/>
        <v>125499.59999999999</v>
      </c>
      <c r="T15" s="73">
        <f>+N15*12</f>
        <v>106056</v>
      </c>
    </row>
    <row r="16" spans="1:32" s="77" customFormat="1" x14ac:dyDescent="0.25">
      <c r="A16" s="77">
        <v>8101010</v>
      </c>
      <c r="B16" s="77">
        <v>70127559757</v>
      </c>
      <c r="C16" s="77" t="s">
        <v>399</v>
      </c>
      <c r="D16" s="77" t="s">
        <v>492</v>
      </c>
      <c r="E16" s="77" t="s">
        <v>493</v>
      </c>
      <c r="F16" s="56" t="s">
        <v>772</v>
      </c>
      <c r="G16" s="80">
        <v>27668</v>
      </c>
      <c r="H16" s="56" t="s">
        <v>561</v>
      </c>
      <c r="I16" s="56" t="s">
        <v>635</v>
      </c>
      <c r="J16" s="56" t="s">
        <v>1578</v>
      </c>
      <c r="K16" s="56" t="s">
        <v>711</v>
      </c>
      <c r="L16" s="56" t="s">
        <v>712</v>
      </c>
      <c r="M16" s="81">
        <v>42659</v>
      </c>
      <c r="N16" s="73">
        <v>6218</v>
      </c>
      <c r="O16" s="73">
        <v>0</v>
      </c>
      <c r="P16" s="73">
        <v>103.63333333333334</v>
      </c>
      <c r="Q16" s="73">
        <f t="shared" si="3"/>
        <v>6321.6333333333332</v>
      </c>
      <c r="R16" s="73">
        <f t="shared" ref="R16:R66" si="6">+N16*2</f>
        <v>12436</v>
      </c>
      <c r="S16" s="73">
        <f t="shared" si="1"/>
        <v>88295.6</v>
      </c>
      <c r="T16" s="73">
        <f t="shared" si="4"/>
        <v>74616</v>
      </c>
      <c r="U16" s="73">
        <f>SUM(T15:T77)</f>
        <v>7864584</v>
      </c>
      <c r="V16" s="77" t="s">
        <v>1595</v>
      </c>
      <c r="X16" s="73">
        <v>7773516</v>
      </c>
    </row>
    <row r="17" spans="1:24" s="77" customFormat="1" x14ac:dyDescent="0.25">
      <c r="A17" s="77">
        <v>8101010</v>
      </c>
      <c r="B17" s="77">
        <v>70127559757</v>
      </c>
      <c r="C17" s="77" t="s">
        <v>399</v>
      </c>
      <c r="D17" s="77" t="s">
        <v>494</v>
      </c>
      <c r="E17" s="77" t="s">
        <v>495</v>
      </c>
      <c r="F17" s="56" t="s">
        <v>773</v>
      </c>
      <c r="G17" s="80">
        <v>23244</v>
      </c>
      <c r="H17" s="56" t="s">
        <v>562</v>
      </c>
      <c r="I17" s="56" t="s">
        <v>636</v>
      </c>
      <c r="J17" s="56" t="s">
        <v>1578</v>
      </c>
      <c r="K17" s="56" t="s">
        <v>713</v>
      </c>
      <c r="L17" s="56" t="s">
        <v>714</v>
      </c>
      <c r="M17" s="81">
        <v>42659</v>
      </c>
      <c r="N17" s="73">
        <v>4500</v>
      </c>
      <c r="O17" s="73">
        <v>0</v>
      </c>
      <c r="P17" s="73">
        <v>75</v>
      </c>
      <c r="Q17" s="73">
        <f t="shared" si="3"/>
        <v>4575</v>
      </c>
      <c r="R17" s="73">
        <f t="shared" si="6"/>
        <v>9000</v>
      </c>
      <c r="S17" s="73">
        <f t="shared" si="1"/>
        <v>63900</v>
      </c>
      <c r="T17" s="73">
        <f t="shared" si="4"/>
        <v>54000</v>
      </c>
      <c r="U17" s="73">
        <f>SUM(P15:P77)*12</f>
        <v>128461.19999999998</v>
      </c>
      <c r="V17" s="77" t="s">
        <v>1585</v>
      </c>
      <c r="X17" s="77">
        <v>126943</v>
      </c>
    </row>
    <row r="18" spans="1:24" s="77" customFormat="1" x14ac:dyDescent="0.25">
      <c r="A18" s="77">
        <v>8101010</v>
      </c>
      <c r="B18" s="77">
        <v>70127559757</v>
      </c>
      <c r="C18" s="77" t="s">
        <v>399</v>
      </c>
      <c r="D18" s="77" t="s">
        <v>498</v>
      </c>
      <c r="E18" s="77" t="s">
        <v>499</v>
      </c>
      <c r="F18" s="56" t="s">
        <v>775</v>
      </c>
      <c r="G18" s="80">
        <v>31875</v>
      </c>
      <c r="H18" s="56" t="s">
        <v>564</v>
      </c>
      <c r="I18" s="56" t="s">
        <v>638</v>
      </c>
      <c r="J18" s="56" t="s">
        <v>1578</v>
      </c>
      <c r="K18" s="56" t="s">
        <v>717</v>
      </c>
      <c r="L18" s="56" t="s">
        <v>718</v>
      </c>
      <c r="M18" s="81">
        <v>42659</v>
      </c>
      <c r="N18" s="73">
        <v>6780</v>
      </c>
      <c r="O18" s="73">
        <v>0</v>
      </c>
      <c r="P18" s="73">
        <v>113</v>
      </c>
      <c r="Q18" s="73">
        <f t="shared" si="3"/>
        <v>6893</v>
      </c>
      <c r="R18" s="73">
        <f t="shared" si="6"/>
        <v>13560</v>
      </c>
      <c r="S18" s="73">
        <f t="shared" si="1"/>
        <v>96276</v>
      </c>
      <c r="T18" s="73">
        <f t="shared" si="4"/>
        <v>81360</v>
      </c>
      <c r="U18" s="73">
        <f>SUM(R15:R77)</f>
        <v>1284612</v>
      </c>
      <c r="V18" s="77" t="s">
        <v>1596</v>
      </c>
    </row>
    <row r="19" spans="1:24" s="77" customFormat="1" x14ac:dyDescent="0.25">
      <c r="A19" s="77">
        <v>8101010</v>
      </c>
      <c r="B19" s="77">
        <v>70127559757</v>
      </c>
      <c r="C19" s="77" t="s">
        <v>399</v>
      </c>
      <c r="D19" s="77" t="s">
        <v>500</v>
      </c>
      <c r="E19" s="77" t="s">
        <v>501</v>
      </c>
      <c r="F19" s="56" t="s">
        <v>776</v>
      </c>
      <c r="G19" s="80">
        <v>27111</v>
      </c>
      <c r="H19" s="56" t="s">
        <v>565</v>
      </c>
      <c r="I19" s="56" t="s">
        <v>639</v>
      </c>
      <c r="J19" s="56" t="s">
        <v>1578</v>
      </c>
      <c r="K19" s="56" t="s">
        <v>719</v>
      </c>
      <c r="L19" s="56" t="s">
        <v>720</v>
      </c>
      <c r="M19" s="81">
        <v>42659</v>
      </c>
      <c r="N19" s="73">
        <v>5388</v>
      </c>
      <c r="O19" s="73">
        <v>0</v>
      </c>
      <c r="P19" s="73">
        <v>89.8</v>
      </c>
      <c r="Q19" s="73">
        <f t="shared" si="3"/>
        <v>5477.8</v>
      </c>
      <c r="R19" s="73">
        <f t="shared" si="6"/>
        <v>10776</v>
      </c>
      <c r="S19" s="73">
        <f t="shared" si="1"/>
        <v>76509.600000000006</v>
      </c>
      <c r="T19" s="73">
        <f t="shared" si="4"/>
        <v>64656</v>
      </c>
    </row>
    <row r="20" spans="1:24" s="77" customFormat="1" x14ac:dyDescent="0.25">
      <c r="A20" s="77">
        <v>8101010</v>
      </c>
      <c r="B20" s="77">
        <v>70127559757</v>
      </c>
      <c r="C20" s="77" t="s">
        <v>399</v>
      </c>
      <c r="D20" s="77" t="s">
        <v>502</v>
      </c>
      <c r="E20" s="77" t="s">
        <v>498</v>
      </c>
      <c r="F20" s="56" t="s">
        <v>777</v>
      </c>
      <c r="G20" s="80">
        <v>31383</v>
      </c>
      <c r="H20" s="56" t="s">
        <v>566</v>
      </c>
      <c r="I20" s="56" t="s">
        <v>640</v>
      </c>
      <c r="J20" s="56" t="s">
        <v>1578</v>
      </c>
      <c r="K20" s="56" t="s">
        <v>721</v>
      </c>
      <c r="L20" s="56" t="s">
        <v>718</v>
      </c>
      <c r="M20" s="81">
        <v>42659</v>
      </c>
      <c r="N20" s="73">
        <v>4500</v>
      </c>
      <c r="O20" s="73">
        <v>0</v>
      </c>
      <c r="P20" s="73">
        <v>75</v>
      </c>
      <c r="Q20" s="73">
        <f t="shared" si="3"/>
        <v>4575</v>
      </c>
      <c r="R20" s="73">
        <f t="shared" si="6"/>
        <v>9000</v>
      </c>
      <c r="S20" s="73">
        <f t="shared" si="1"/>
        <v>63900</v>
      </c>
      <c r="T20" s="73">
        <f t="shared" si="4"/>
        <v>54000</v>
      </c>
    </row>
    <row r="21" spans="1:24" s="77" customFormat="1" x14ac:dyDescent="0.25">
      <c r="A21" s="77">
        <v>8101010</v>
      </c>
      <c r="B21" s="77">
        <v>70127559757</v>
      </c>
      <c r="C21" s="77" t="s">
        <v>399</v>
      </c>
      <c r="D21" s="77" t="s">
        <v>503</v>
      </c>
      <c r="E21" s="77" t="s">
        <v>500</v>
      </c>
      <c r="F21" s="56" t="s">
        <v>778</v>
      </c>
      <c r="G21" s="80">
        <v>17150</v>
      </c>
      <c r="H21" s="56" t="s">
        <v>567</v>
      </c>
      <c r="I21" s="56" t="s">
        <v>641</v>
      </c>
      <c r="J21" s="56" t="s">
        <v>1578</v>
      </c>
      <c r="K21" s="56" t="s">
        <v>722</v>
      </c>
      <c r="L21" s="56" t="s">
        <v>723</v>
      </c>
      <c r="M21" s="81">
        <v>42659</v>
      </c>
      <c r="N21" s="73">
        <v>1890</v>
      </c>
      <c r="O21" s="73">
        <v>0</v>
      </c>
      <c r="P21" s="73">
        <v>31.5</v>
      </c>
      <c r="Q21" s="73">
        <f t="shared" si="3"/>
        <v>1921.5</v>
      </c>
      <c r="R21" s="73">
        <f t="shared" si="6"/>
        <v>3780</v>
      </c>
      <c r="S21" s="73">
        <f t="shared" si="1"/>
        <v>26838</v>
      </c>
      <c r="T21" s="73">
        <f t="shared" si="4"/>
        <v>22680</v>
      </c>
    </row>
    <row r="22" spans="1:24" s="77" customFormat="1" x14ac:dyDescent="0.25">
      <c r="A22" s="77">
        <v>8101010</v>
      </c>
      <c r="B22" s="77">
        <v>70127559757</v>
      </c>
      <c r="C22" s="77" t="s">
        <v>399</v>
      </c>
      <c r="D22" s="77" t="s">
        <v>504</v>
      </c>
      <c r="E22" s="77" t="s">
        <v>505</v>
      </c>
      <c r="F22" s="56" t="s">
        <v>779</v>
      </c>
      <c r="G22" s="80">
        <v>26467</v>
      </c>
      <c r="H22" s="56" t="s">
        <v>568</v>
      </c>
      <c r="I22" s="56" t="s">
        <v>642</v>
      </c>
      <c r="J22" s="56" t="s">
        <v>1578</v>
      </c>
      <c r="K22" s="56" t="s">
        <v>709</v>
      </c>
      <c r="L22" s="56" t="s">
        <v>724</v>
      </c>
      <c r="M22" s="81">
        <v>42659</v>
      </c>
      <c r="N22" s="73">
        <v>7640</v>
      </c>
      <c r="O22" s="73">
        <v>0</v>
      </c>
      <c r="P22" s="73">
        <v>127.33333333333331</v>
      </c>
      <c r="Q22" s="73">
        <f>+N22+P22</f>
        <v>7767.333333333333</v>
      </c>
      <c r="R22" s="73">
        <f t="shared" si="6"/>
        <v>15280</v>
      </c>
      <c r="S22" s="73">
        <f t="shared" si="1"/>
        <v>108488</v>
      </c>
      <c r="T22" s="73">
        <f t="shared" si="4"/>
        <v>91680</v>
      </c>
    </row>
    <row r="23" spans="1:24" s="77" customFormat="1" x14ac:dyDescent="0.25">
      <c r="A23" s="77">
        <v>8101010</v>
      </c>
      <c r="B23" s="77">
        <v>70127559757</v>
      </c>
      <c r="C23" s="77" t="s">
        <v>399</v>
      </c>
      <c r="D23" s="77" t="s">
        <v>506</v>
      </c>
      <c r="E23" s="77" t="s">
        <v>492</v>
      </c>
      <c r="F23" s="56" t="s">
        <v>780</v>
      </c>
      <c r="G23" s="80">
        <v>34209</v>
      </c>
      <c r="H23" s="56" t="s">
        <v>569</v>
      </c>
      <c r="I23" s="56" t="s">
        <v>643</v>
      </c>
      <c r="J23" s="56" t="s">
        <v>1578</v>
      </c>
      <c r="K23" s="56" t="s">
        <v>725</v>
      </c>
      <c r="L23" s="56" t="s">
        <v>726</v>
      </c>
      <c r="M23" s="81">
        <v>42659</v>
      </c>
      <c r="N23" s="73">
        <v>10058</v>
      </c>
      <c r="O23" s="73">
        <v>0</v>
      </c>
      <c r="P23" s="73">
        <v>167.63333333333333</v>
      </c>
      <c r="Q23" s="73">
        <f t="shared" si="3"/>
        <v>10225.633333333333</v>
      </c>
      <c r="R23" s="73">
        <f t="shared" si="6"/>
        <v>20116</v>
      </c>
      <c r="S23" s="73">
        <f t="shared" si="1"/>
        <v>142823.6</v>
      </c>
      <c r="T23" s="73">
        <f t="shared" si="4"/>
        <v>120696</v>
      </c>
    </row>
    <row r="24" spans="1:24" s="77" customFormat="1" x14ac:dyDescent="0.25">
      <c r="A24" s="77">
        <v>8101010</v>
      </c>
      <c r="B24" s="77">
        <v>70127559757</v>
      </c>
      <c r="C24" s="77" t="s">
        <v>399</v>
      </c>
      <c r="D24" s="77" t="s">
        <v>507</v>
      </c>
      <c r="E24" s="77" t="s">
        <v>508</v>
      </c>
      <c r="F24" s="56" t="s">
        <v>781</v>
      </c>
      <c r="G24" s="80">
        <v>25290</v>
      </c>
      <c r="H24" s="56" t="s">
        <v>570</v>
      </c>
      <c r="I24" s="56" t="s">
        <v>644</v>
      </c>
      <c r="J24" s="56" t="s">
        <v>1578</v>
      </c>
      <c r="K24" s="56" t="s">
        <v>727</v>
      </c>
      <c r="L24" s="56" t="s">
        <v>728</v>
      </c>
      <c r="M24" s="81">
        <v>42659</v>
      </c>
      <c r="N24" s="73">
        <v>4500</v>
      </c>
      <c r="O24" s="73">
        <v>0</v>
      </c>
      <c r="P24" s="73">
        <v>75</v>
      </c>
      <c r="Q24" s="73">
        <f t="shared" si="3"/>
        <v>4575</v>
      </c>
      <c r="R24" s="73">
        <f t="shared" si="6"/>
        <v>9000</v>
      </c>
      <c r="S24" s="73">
        <f t="shared" si="1"/>
        <v>63900</v>
      </c>
      <c r="T24" s="73">
        <f t="shared" si="4"/>
        <v>54000</v>
      </c>
    </row>
    <row r="25" spans="1:24" s="77" customFormat="1" x14ac:dyDescent="0.25">
      <c r="A25" s="77">
        <v>8101010</v>
      </c>
      <c r="B25" s="77">
        <v>70127559757</v>
      </c>
      <c r="C25" s="77" t="s">
        <v>399</v>
      </c>
      <c r="D25" s="77" t="s">
        <v>509</v>
      </c>
      <c r="E25" s="77" t="s">
        <v>510</v>
      </c>
      <c r="F25" s="56" t="s">
        <v>782</v>
      </c>
      <c r="G25" s="80">
        <v>30004</v>
      </c>
      <c r="H25" s="56" t="s">
        <v>571</v>
      </c>
      <c r="I25" s="56" t="s">
        <v>645</v>
      </c>
      <c r="J25" s="56" t="s">
        <v>1578</v>
      </c>
      <c r="K25" s="56" t="s">
        <v>729</v>
      </c>
      <c r="L25" s="56" t="s">
        <v>730</v>
      </c>
      <c r="M25" s="81">
        <v>42659</v>
      </c>
      <c r="N25" s="73">
        <v>5018</v>
      </c>
      <c r="O25" s="73">
        <v>0</v>
      </c>
      <c r="P25" s="73">
        <v>83.63333333333334</v>
      </c>
      <c r="Q25" s="73">
        <f t="shared" si="3"/>
        <v>5101.6333333333332</v>
      </c>
      <c r="R25" s="73">
        <f t="shared" si="6"/>
        <v>10036</v>
      </c>
      <c r="S25" s="73">
        <f t="shared" si="1"/>
        <v>71255.600000000006</v>
      </c>
      <c r="T25" s="73">
        <f t="shared" si="4"/>
        <v>60216</v>
      </c>
    </row>
    <row r="26" spans="1:24" s="77" customFormat="1" x14ac:dyDescent="0.25">
      <c r="A26" s="77">
        <v>8101010</v>
      </c>
      <c r="B26" s="77">
        <v>70127559757</v>
      </c>
      <c r="C26" s="77" t="s">
        <v>399</v>
      </c>
      <c r="D26" s="77" t="s">
        <v>508</v>
      </c>
      <c r="E26" s="77" t="s">
        <v>511</v>
      </c>
      <c r="F26" s="56" t="s">
        <v>778</v>
      </c>
      <c r="G26" s="80">
        <v>28680</v>
      </c>
      <c r="H26" s="56" t="s">
        <v>572</v>
      </c>
      <c r="I26" s="56" t="s">
        <v>646</v>
      </c>
      <c r="J26" s="56" t="s">
        <v>1578</v>
      </c>
      <c r="K26" s="56" t="s">
        <v>731</v>
      </c>
      <c r="L26" s="56" t="s">
        <v>714</v>
      </c>
      <c r="M26" s="81">
        <v>42659</v>
      </c>
      <c r="N26" s="73">
        <v>5018</v>
      </c>
      <c r="O26" s="73">
        <v>0</v>
      </c>
      <c r="P26" s="73">
        <v>83.63333333333334</v>
      </c>
      <c r="Q26" s="73">
        <f t="shared" si="3"/>
        <v>5101.6333333333332</v>
      </c>
      <c r="R26" s="73">
        <f t="shared" si="6"/>
        <v>10036</v>
      </c>
      <c r="S26" s="73">
        <f t="shared" si="1"/>
        <v>71255.600000000006</v>
      </c>
      <c r="T26" s="73">
        <f t="shared" si="4"/>
        <v>60216</v>
      </c>
    </row>
    <row r="27" spans="1:24" s="77" customFormat="1" x14ac:dyDescent="0.25">
      <c r="A27" s="77">
        <v>8101010</v>
      </c>
      <c r="B27" s="77">
        <v>70127559757</v>
      </c>
      <c r="C27" s="77" t="s">
        <v>399</v>
      </c>
      <c r="D27" s="77" t="s">
        <v>512</v>
      </c>
      <c r="E27" s="77" t="s">
        <v>498</v>
      </c>
      <c r="F27" s="56" t="s">
        <v>783</v>
      </c>
      <c r="G27" s="80">
        <v>29481</v>
      </c>
      <c r="H27" s="56" t="s">
        <v>573</v>
      </c>
      <c r="I27" s="56" t="s">
        <v>647</v>
      </c>
      <c r="J27" s="56" t="s">
        <v>1578</v>
      </c>
      <c r="K27" s="56" t="s">
        <v>731</v>
      </c>
      <c r="L27" s="56" t="s">
        <v>732</v>
      </c>
      <c r="M27" s="81">
        <v>42659</v>
      </c>
      <c r="N27" s="73">
        <v>6466</v>
      </c>
      <c r="O27" s="73">
        <v>0</v>
      </c>
      <c r="P27" s="73">
        <v>107.76666666666667</v>
      </c>
      <c r="Q27" s="73">
        <f t="shared" si="3"/>
        <v>6573.7666666666664</v>
      </c>
      <c r="R27" s="73">
        <f t="shared" si="6"/>
        <v>12932</v>
      </c>
      <c r="S27" s="73">
        <f t="shared" si="1"/>
        <v>91817.2</v>
      </c>
      <c r="T27" s="73">
        <f t="shared" si="4"/>
        <v>77592</v>
      </c>
    </row>
    <row r="28" spans="1:24" s="77" customFormat="1" x14ac:dyDescent="0.25">
      <c r="A28" s="77">
        <v>8101010</v>
      </c>
      <c r="B28" s="77">
        <v>70127559757</v>
      </c>
      <c r="C28" s="77" t="s">
        <v>399</v>
      </c>
      <c r="D28" s="77" t="s">
        <v>513</v>
      </c>
      <c r="E28" s="77" t="s">
        <v>514</v>
      </c>
      <c r="F28" s="56" t="s">
        <v>784</v>
      </c>
      <c r="G28" s="80">
        <v>16717</v>
      </c>
      <c r="H28" s="56" t="s">
        <v>574</v>
      </c>
      <c r="I28" s="56" t="s">
        <v>648</v>
      </c>
      <c r="J28" s="56" t="s">
        <v>1578</v>
      </c>
      <c r="K28" s="56" t="s">
        <v>733</v>
      </c>
      <c r="L28" s="56" t="s">
        <v>734</v>
      </c>
      <c r="M28" s="81">
        <v>42618</v>
      </c>
      <c r="N28" s="73">
        <v>66242</v>
      </c>
      <c r="O28" s="73">
        <v>0</v>
      </c>
      <c r="P28" s="73">
        <v>1104.0333333333331</v>
      </c>
      <c r="Q28" s="73">
        <f t="shared" si="3"/>
        <v>67346.03333333334</v>
      </c>
      <c r="R28" s="73">
        <f t="shared" si="6"/>
        <v>132484</v>
      </c>
      <c r="S28" s="73">
        <f t="shared" si="1"/>
        <v>940636.40000000014</v>
      </c>
      <c r="T28" s="73">
        <f t="shared" si="4"/>
        <v>794904</v>
      </c>
    </row>
    <row r="29" spans="1:24" s="77" customFormat="1" x14ac:dyDescent="0.25">
      <c r="A29" s="77">
        <v>8101010</v>
      </c>
      <c r="B29" s="77">
        <v>70127559757</v>
      </c>
      <c r="C29" s="77" t="s">
        <v>399</v>
      </c>
      <c r="D29" s="77" t="s">
        <v>497</v>
      </c>
      <c r="E29" s="77" t="s">
        <v>515</v>
      </c>
      <c r="F29" s="56" t="s">
        <v>785</v>
      </c>
      <c r="G29" s="80">
        <v>26476</v>
      </c>
      <c r="H29" s="56" t="s">
        <v>575</v>
      </c>
      <c r="I29" s="56" t="s">
        <v>649</v>
      </c>
      <c r="J29" s="56" t="s">
        <v>1578</v>
      </c>
      <c r="K29" s="56" t="s">
        <v>733</v>
      </c>
      <c r="L29" s="56" t="s">
        <v>735</v>
      </c>
      <c r="M29" s="81">
        <v>42618</v>
      </c>
      <c r="N29" s="73">
        <v>8838</v>
      </c>
      <c r="O29" s="73">
        <v>0</v>
      </c>
      <c r="P29" s="73">
        <v>147.29999999999998</v>
      </c>
      <c r="Q29" s="73">
        <f t="shared" si="3"/>
        <v>8985.2999999999993</v>
      </c>
      <c r="R29" s="73">
        <f t="shared" si="6"/>
        <v>17676</v>
      </c>
      <c r="S29" s="73">
        <f t="shared" si="1"/>
        <v>125499.59999999999</v>
      </c>
      <c r="T29" s="73">
        <f t="shared" si="4"/>
        <v>106056</v>
      </c>
    </row>
    <row r="30" spans="1:24" s="77" customFormat="1" x14ac:dyDescent="0.25">
      <c r="A30" s="77">
        <v>8101010</v>
      </c>
      <c r="B30" s="77">
        <v>70127559757</v>
      </c>
      <c r="C30" s="77" t="s">
        <v>399</v>
      </c>
      <c r="D30" s="77" t="s">
        <v>516</v>
      </c>
      <c r="E30" s="77" t="s">
        <v>514</v>
      </c>
      <c r="F30" s="56" t="s">
        <v>786</v>
      </c>
      <c r="G30" s="80">
        <v>17750</v>
      </c>
      <c r="H30" s="56" t="s">
        <v>576</v>
      </c>
      <c r="I30" s="56" t="s">
        <v>650</v>
      </c>
      <c r="J30" s="56" t="s">
        <v>1578</v>
      </c>
      <c r="K30" s="56" t="s">
        <v>733</v>
      </c>
      <c r="L30" s="56" t="s">
        <v>736</v>
      </c>
      <c r="M30" s="81">
        <v>42618</v>
      </c>
      <c r="N30" s="73">
        <v>13868</v>
      </c>
      <c r="O30" s="73">
        <v>0</v>
      </c>
      <c r="P30" s="73">
        <v>231.1333333333333</v>
      </c>
      <c r="Q30" s="73">
        <f t="shared" si="3"/>
        <v>14099.133333333333</v>
      </c>
      <c r="R30" s="73">
        <f t="shared" si="6"/>
        <v>27736</v>
      </c>
      <c r="S30" s="73">
        <f t="shared" si="1"/>
        <v>196925.6</v>
      </c>
      <c r="T30" s="73">
        <f t="shared" si="4"/>
        <v>166416</v>
      </c>
    </row>
    <row r="31" spans="1:24" s="77" customFormat="1" x14ac:dyDescent="0.25">
      <c r="A31" s="77">
        <v>8101010</v>
      </c>
      <c r="B31" s="77">
        <v>70127559757</v>
      </c>
      <c r="C31" s="77" t="s">
        <v>399</v>
      </c>
      <c r="D31" s="77" t="s">
        <v>499</v>
      </c>
      <c r="E31" s="77" t="s">
        <v>499</v>
      </c>
      <c r="F31" s="56" t="s">
        <v>788</v>
      </c>
      <c r="G31" s="80">
        <v>33599</v>
      </c>
      <c r="H31" s="56" t="s">
        <v>578</v>
      </c>
      <c r="I31" s="56" t="s">
        <v>652</v>
      </c>
      <c r="J31" s="56" t="s">
        <v>1578</v>
      </c>
      <c r="K31" s="56" t="s">
        <v>709</v>
      </c>
      <c r="L31" s="56" t="s">
        <v>710</v>
      </c>
      <c r="M31" s="81">
        <v>42618</v>
      </c>
      <c r="N31" s="73">
        <v>8838</v>
      </c>
      <c r="O31" s="73">
        <v>0</v>
      </c>
      <c r="P31" s="73">
        <v>147.29999999999998</v>
      </c>
      <c r="Q31" s="73">
        <f t="shared" si="3"/>
        <v>8985.2999999999993</v>
      </c>
      <c r="R31" s="73">
        <f t="shared" si="6"/>
        <v>17676</v>
      </c>
      <c r="S31" s="73">
        <f t="shared" si="1"/>
        <v>125499.59999999999</v>
      </c>
      <c r="T31" s="73">
        <f t="shared" si="4"/>
        <v>106056</v>
      </c>
    </row>
    <row r="32" spans="1:24" s="77" customFormat="1" x14ac:dyDescent="0.25">
      <c r="A32" s="77">
        <v>8101010</v>
      </c>
      <c r="B32" s="77">
        <v>70127559757</v>
      </c>
      <c r="C32" s="77" t="s">
        <v>399</v>
      </c>
      <c r="D32" s="77" t="s">
        <v>500</v>
      </c>
      <c r="E32" s="77" t="s">
        <v>518</v>
      </c>
      <c r="F32" s="56" t="s">
        <v>789</v>
      </c>
      <c r="G32" s="80">
        <v>32747</v>
      </c>
      <c r="H32" s="56" t="s">
        <v>579</v>
      </c>
      <c r="I32" s="56" t="s">
        <v>653</v>
      </c>
      <c r="J32" s="56" t="s">
        <v>1578</v>
      </c>
      <c r="K32" s="56" t="s">
        <v>474</v>
      </c>
      <c r="L32" s="56" t="s">
        <v>738</v>
      </c>
      <c r="M32" s="81">
        <v>42618</v>
      </c>
      <c r="N32" s="73">
        <f>24140+6538</f>
        <v>30678</v>
      </c>
      <c r="O32" s="73">
        <v>0</v>
      </c>
      <c r="P32" s="73">
        <f>402.333333333333</f>
        <v>402.33333333333297</v>
      </c>
      <c r="Q32" s="73">
        <f t="shared" si="3"/>
        <v>31080.333333333332</v>
      </c>
      <c r="R32" s="73">
        <v>48280</v>
      </c>
      <c r="S32" s="73">
        <f t="shared" si="1"/>
        <v>421244</v>
      </c>
      <c r="T32" s="73">
        <f t="shared" si="4"/>
        <v>368136</v>
      </c>
    </row>
    <row r="33" spans="1:20" s="77" customFormat="1" x14ac:dyDescent="0.25">
      <c r="A33" s="77">
        <v>8101010</v>
      </c>
      <c r="B33" s="77">
        <v>70127559757</v>
      </c>
      <c r="C33" s="77" t="s">
        <v>399</v>
      </c>
      <c r="D33" s="77" t="s">
        <v>490</v>
      </c>
      <c r="E33" s="77" t="s">
        <v>519</v>
      </c>
      <c r="F33" s="56" t="s">
        <v>790</v>
      </c>
      <c r="G33" s="80">
        <v>21912</v>
      </c>
      <c r="H33" s="56" t="s">
        <v>580</v>
      </c>
      <c r="I33" s="56" t="s">
        <v>654</v>
      </c>
      <c r="J33" s="56" t="s">
        <v>1578</v>
      </c>
      <c r="K33" s="56" t="s">
        <v>709</v>
      </c>
      <c r="L33" s="56" t="s">
        <v>739</v>
      </c>
      <c r="M33" s="81">
        <v>42618</v>
      </c>
      <c r="N33" s="73">
        <f>24140+6538</f>
        <v>30678</v>
      </c>
      <c r="O33" s="73">
        <v>0</v>
      </c>
      <c r="P33" s="73">
        <f>402.333333333333</f>
        <v>402.33333333333297</v>
      </c>
      <c r="Q33" s="73">
        <f t="shared" si="3"/>
        <v>31080.333333333332</v>
      </c>
      <c r="R33" s="73">
        <v>48280</v>
      </c>
      <c r="S33" s="73">
        <f t="shared" si="1"/>
        <v>421244</v>
      </c>
      <c r="T33" s="73">
        <f t="shared" si="4"/>
        <v>368136</v>
      </c>
    </row>
    <row r="34" spans="1:20" s="77" customFormat="1" x14ac:dyDescent="0.25">
      <c r="A34" s="77">
        <v>8101010</v>
      </c>
      <c r="B34" s="77">
        <v>70127559757</v>
      </c>
      <c r="C34" s="77" t="s">
        <v>399</v>
      </c>
      <c r="D34" s="77" t="s">
        <v>508</v>
      </c>
      <c r="E34" s="77" t="s">
        <v>508</v>
      </c>
      <c r="F34" s="56" t="s">
        <v>792</v>
      </c>
      <c r="G34" s="80">
        <v>32501</v>
      </c>
      <c r="H34" s="56" t="s">
        <v>582</v>
      </c>
      <c r="I34" s="56" t="s">
        <v>656</v>
      </c>
      <c r="J34" s="56" t="s">
        <v>1578</v>
      </c>
      <c r="K34" s="56" t="s">
        <v>709</v>
      </c>
      <c r="L34" s="56" t="s">
        <v>710</v>
      </c>
      <c r="M34" s="81">
        <v>42618</v>
      </c>
      <c r="N34" s="73">
        <v>8838</v>
      </c>
      <c r="O34" s="73">
        <v>0</v>
      </c>
      <c r="P34" s="73">
        <v>147.29999999999998</v>
      </c>
      <c r="Q34" s="73">
        <f t="shared" si="3"/>
        <v>8985.2999999999993</v>
      </c>
      <c r="R34" s="73">
        <f t="shared" si="6"/>
        <v>17676</v>
      </c>
      <c r="S34" s="73">
        <f t="shared" ref="S34:S65" si="7">+Q34*12+R34</f>
        <v>125499.59999999999</v>
      </c>
      <c r="T34" s="73">
        <f t="shared" si="4"/>
        <v>106056</v>
      </c>
    </row>
    <row r="35" spans="1:20" s="77" customFormat="1" x14ac:dyDescent="0.25">
      <c r="A35" s="77">
        <v>8101010</v>
      </c>
      <c r="B35" s="77">
        <v>70127559757</v>
      </c>
      <c r="C35" s="77" t="s">
        <v>399</v>
      </c>
      <c r="D35" s="77" t="s">
        <v>521</v>
      </c>
      <c r="E35" s="77" t="s">
        <v>522</v>
      </c>
      <c r="F35" s="56" t="s">
        <v>793</v>
      </c>
      <c r="G35" s="80">
        <v>33939</v>
      </c>
      <c r="H35" s="56" t="s">
        <v>583</v>
      </c>
      <c r="I35" s="56" t="s">
        <v>657</v>
      </c>
      <c r="J35" s="56" t="s">
        <v>1578</v>
      </c>
      <c r="K35" s="56" t="s">
        <v>711</v>
      </c>
      <c r="L35" s="56" t="s">
        <v>714</v>
      </c>
      <c r="M35" s="81">
        <v>42618</v>
      </c>
      <c r="N35" s="73">
        <v>7640</v>
      </c>
      <c r="O35" s="73">
        <v>0</v>
      </c>
      <c r="P35" s="73">
        <v>127.33333333333331</v>
      </c>
      <c r="Q35" s="73">
        <f t="shared" si="3"/>
        <v>7767.333333333333</v>
      </c>
      <c r="R35" s="73">
        <f t="shared" si="6"/>
        <v>15280</v>
      </c>
      <c r="S35" s="73">
        <f t="shared" si="7"/>
        <v>108488</v>
      </c>
      <c r="T35" s="73">
        <f t="shared" si="4"/>
        <v>91680</v>
      </c>
    </row>
    <row r="36" spans="1:20" s="77" customFormat="1" x14ac:dyDescent="0.25">
      <c r="A36" s="77">
        <v>8101010</v>
      </c>
      <c r="B36" s="77">
        <v>70127559757</v>
      </c>
      <c r="C36" s="77" t="s">
        <v>399</v>
      </c>
      <c r="D36" s="77" t="s">
        <v>500</v>
      </c>
      <c r="E36" s="77" t="s">
        <v>491</v>
      </c>
      <c r="F36" s="56" t="s">
        <v>794</v>
      </c>
      <c r="G36" s="80">
        <v>27640</v>
      </c>
      <c r="H36" s="56" t="s">
        <v>584</v>
      </c>
      <c r="I36" s="56" t="s">
        <v>658</v>
      </c>
      <c r="J36" s="56" t="s">
        <v>1578</v>
      </c>
      <c r="K36" s="56" t="s">
        <v>740</v>
      </c>
      <c r="L36" s="56" t="s">
        <v>741</v>
      </c>
      <c r="M36" s="81">
        <v>42618</v>
      </c>
      <c r="N36" s="73">
        <v>11324</v>
      </c>
      <c r="O36" s="73">
        <v>0</v>
      </c>
      <c r="P36" s="73">
        <v>188.73333333333332</v>
      </c>
      <c r="Q36" s="73">
        <f t="shared" si="3"/>
        <v>11512.733333333334</v>
      </c>
      <c r="R36" s="73">
        <f t="shared" si="6"/>
        <v>22648</v>
      </c>
      <c r="S36" s="73">
        <f t="shared" si="7"/>
        <v>160800.79999999999</v>
      </c>
      <c r="T36" s="73">
        <f t="shared" si="4"/>
        <v>135888</v>
      </c>
    </row>
    <row r="37" spans="1:20" s="77" customFormat="1" x14ac:dyDescent="0.25">
      <c r="A37" s="77">
        <v>8101010</v>
      </c>
      <c r="B37" s="77">
        <v>70127559757</v>
      </c>
      <c r="C37" s="77" t="s">
        <v>399</v>
      </c>
      <c r="D37" s="77" t="s">
        <v>523</v>
      </c>
      <c r="E37" s="77" t="s">
        <v>491</v>
      </c>
      <c r="F37" s="56" t="s">
        <v>795</v>
      </c>
      <c r="G37" s="80">
        <v>33777</v>
      </c>
      <c r="H37" s="56" t="s">
        <v>585</v>
      </c>
      <c r="I37" s="56" t="s">
        <v>659</v>
      </c>
      <c r="J37" s="56" t="s">
        <v>1578</v>
      </c>
      <c r="K37" s="56" t="s">
        <v>742</v>
      </c>
      <c r="L37" s="56" t="s">
        <v>743</v>
      </c>
      <c r="M37" s="81">
        <v>42618</v>
      </c>
      <c r="N37" s="73">
        <v>13868</v>
      </c>
      <c r="O37" s="73">
        <v>0</v>
      </c>
      <c r="P37" s="73">
        <v>231.1333333333333</v>
      </c>
      <c r="Q37" s="73">
        <f t="shared" si="3"/>
        <v>14099.133333333333</v>
      </c>
      <c r="R37" s="73">
        <f t="shared" si="6"/>
        <v>27736</v>
      </c>
      <c r="S37" s="73">
        <f t="shared" si="7"/>
        <v>196925.6</v>
      </c>
      <c r="T37" s="73">
        <f t="shared" si="4"/>
        <v>166416</v>
      </c>
    </row>
    <row r="38" spans="1:20" s="77" customFormat="1" x14ac:dyDescent="0.25">
      <c r="A38" s="77">
        <v>8101010</v>
      </c>
      <c r="B38" s="77">
        <v>70127559757</v>
      </c>
      <c r="C38" s="77" t="s">
        <v>399</v>
      </c>
      <c r="D38" s="77" t="s">
        <v>498</v>
      </c>
      <c r="E38" s="77" t="s">
        <v>498</v>
      </c>
      <c r="F38" s="56" t="s">
        <v>796</v>
      </c>
      <c r="G38" s="80">
        <v>33668</v>
      </c>
      <c r="H38" s="56" t="s">
        <v>586</v>
      </c>
      <c r="I38" s="56" t="s">
        <v>660</v>
      </c>
      <c r="J38" s="56" t="s">
        <v>1578</v>
      </c>
      <c r="K38" s="56" t="s">
        <v>731</v>
      </c>
      <c r="L38" s="56" t="s">
        <v>744</v>
      </c>
      <c r="M38" s="81">
        <v>42618</v>
      </c>
      <c r="N38" s="73">
        <v>13868</v>
      </c>
      <c r="O38" s="73">
        <v>0</v>
      </c>
      <c r="P38" s="73">
        <v>231.1333333333333</v>
      </c>
      <c r="Q38" s="73">
        <f t="shared" si="3"/>
        <v>14099.133333333333</v>
      </c>
      <c r="R38" s="73">
        <f t="shared" si="6"/>
        <v>27736</v>
      </c>
      <c r="S38" s="73">
        <f t="shared" si="7"/>
        <v>196925.6</v>
      </c>
      <c r="T38" s="73">
        <f t="shared" si="4"/>
        <v>166416</v>
      </c>
    </row>
    <row r="39" spans="1:20" s="77" customFormat="1" x14ac:dyDescent="0.25">
      <c r="A39" s="77">
        <v>8101010</v>
      </c>
      <c r="B39" s="77">
        <v>70127559757</v>
      </c>
      <c r="C39" s="77" t="s">
        <v>399</v>
      </c>
      <c r="D39" s="77" t="s">
        <v>520</v>
      </c>
      <c r="E39" s="77" t="s">
        <v>521</v>
      </c>
      <c r="F39" s="56" t="s">
        <v>797</v>
      </c>
      <c r="G39" s="80">
        <v>33087</v>
      </c>
      <c r="H39" s="56" t="s">
        <v>587</v>
      </c>
      <c r="I39" s="56" t="s">
        <v>661</v>
      </c>
      <c r="J39" s="56" t="s">
        <v>1578</v>
      </c>
      <c r="K39" s="56" t="s">
        <v>745</v>
      </c>
      <c r="L39" s="56" t="s">
        <v>714</v>
      </c>
      <c r="M39" s="81">
        <v>42618</v>
      </c>
      <c r="N39" s="73">
        <v>6462</v>
      </c>
      <c r="O39" s="73">
        <v>0</v>
      </c>
      <c r="P39" s="73">
        <v>107.69999999999999</v>
      </c>
      <c r="Q39" s="73">
        <f t="shared" si="3"/>
        <v>6569.7</v>
      </c>
      <c r="R39" s="73">
        <f t="shared" si="6"/>
        <v>12924</v>
      </c>
      <c r="S39" s="73">
        <f t="shared" si="7"/>
        <v>91760.4</v>
      </c>
      <c r="T39" s="73">
        <f t="shared" si="4"/>
        <v>77544</v>
      </c>
    </row>
    <row r="40" spans="1:20" s="77" customFormat="1" x14ac:dyDescent="0.25">
      <c r="A40" s="77">
        <v>8101010</v>
      </c>
      <c r="B40" s="77">
        <v>70127559757</v>
      </c>
      <c r="C40" s="77" t="s">
        <v>399</v>
      </c>
      <c r="D40" s="77" t="s">
        <v>498</v>
      </c>
      <c r="E40" s="77" t="s">
        <v>498</v>
      </c>
      <c r="F40" s="56" t="s">
        <v>798</v>
      </c>
      <c r="G40" s="80">
        <v>34791</v>
      </c>
      <c r="H40" s="56" t="s">
        <v>588</v>
      </c>
      <c r="I40" s="56" t="s">
        <v>662</v>
      </c>
      <c r="J40" s="56" t="s">
        <v>1578</v>
      </c>
      <c r="K40" s="56" t="s">
        <v>740</v>
      </c>
      <c r="L40" s="56" t="s">
        <v>746</v>
      </c>
      <c r="M40" s="81">
        <v>42618</v>
      </c>
      <c r="N40" s="73">
        <v>7640</v>
      </c>
      <c r="O40" s="73">
        <v>0</v>
      </c>
      <c r="P40" s="73">
        <v>127.33333333333331</v>
      </c>
      <c r="Q40" s="73">
        <f t="shared" si="3"/>
        <v>7767.333333333333</v>
      </c>
      <c r="R40" s="73">
        <f t="shared" si="6"/>
        <v>15280</v>
      </c>
      <c r="S40" s="73">
        <f t="shared" si="7"/>
        <v>108488</v>
      </c>
      <c r="T40" s="73">
        <f t="shared" si="4"/>
        <v>91680</v>
      </c>
    </row>
    <row r="41" spans="1:20" s="77" customFormat="1" x14ac:dyDescent="0.25">
      <c r="A41" s="77">
        <v>8101010</v>
      </c>
      <c r="B41" s="77">
        <v>70127559757</v>
      </c>
      <c r="C41" s="77" t="s">
        <v>399</v>
      </c>
      <c r="D41" s="77" t="s">
        <v>498</v>
      </c>
      <c r="E41" s="77" t="s">
        <v>519</v>
      </c>
      <c r="F41" s="56" t="s">
        <v>799</v>
      </c>
      <c r="G41" s="80">
        <v>35206</v>
      </c>
      <c r="H41" s="56" t="s">
        <v>589</v>
      </c>
      <c r="I41" s="56" t="s">
        <v>663</v>
      </c>
      <c r="J41" s="56" t="s">
        <v>1578</v>
      </c>
      <c r="K41" s="56" t="s">
        <v>713</v>
      </c>
      <c r="L41" s="56" t="s">
        <v>714</v>
      </c>
      <c r="M41" s="81">
        <v>42618</v>
      </c>
      <c r="N41" s="73">
        <v>6218</v>
      </c>
      <c r="O41" s="73">
        <v>0</v>
      </c>
      <c r="P41" s="73">
        <v>103.63333333333334</v>
      </c>
      <c r="Q41" s="73">
        <f t="shared" si="3"/>
        <v>6321.6333333333332</v>
      </c>
      <c r="R41" s="73">
        <f t="shared" si="6"/>
        <v>12436</v>
      </c>
      <c r="S41" s="73">
        <f t="shared" si="7"/>
        <v>88295.6</v>
      </c>
      <c r="T41" s="73">
        <f t="shared" si="4"/>
        <v>74616</v>
      </c>
    </row>
    <row r="42" spans="1:20" s="77" customFormat="1" x14ac:dyDescent="0.25">
      <c r="A42" s="77">
        <v>8101010</v>
      </c>
      <c r="B42" s="77">
        <v>70127559757</v>
      </c>
      <c r="C42" s="77" t="s">
        <v>399</v>
      </c>
      <c r="D42" s="77" t="s">
        <v>494</v>
      </c>
      <c r="E42" s="77" t="s">
        <v>501</v>
      </c>
      <c r="F42" s="56" t="s">
        <v>800</v>
      </c>
      <c r="G42" s="80">
        <v>25987</v>
      </c>
      <c r="H42" s="56" t="s">
        <v>590</v>
      </c>
      <c r="I42" s="56" t="s">
        <v>664</v>
      </c>
      <c r="J42" s="56" t="s">
        <v>1578</v>
      </c>
      <c r="K42" s="56" t="s">
        <v>747</v>
      </c>
      <c r="L42" s="56" t="s">
        <v>748</v>
      </c>
      <c r="M42" s="81">
        <v>42618</v>
      </c>
      <c r="N42" s="73">
        <v>13868</v>
      </c>
      <c r="O42" s="73">
        <v>0</v>
      </c>
      <c r="P42" s="73">
        <v>231.1333333333333</v>
      </c>
      <c r="Q42" s="73">
        <f t="shared" si="3"/>
        <v>14099.133333333333</v>
      </c>
      <c r="R42" s="73">
        <f t="shared" si="6"/>
        <v>27736</v>
      </c>
      <c r="S42" s="73">
        <f t="shared" si="7"/>
        <v>196925.6</v>
      </c>
      <c r="T42" s="73">
        <f t="shared" si="4"/>
        <v>166416</v>
      </c>
    </row>
    <row r="43" spans="1:20" s="77" customFormat="1" x14ac:dyDescent="0.25">
      <c r="A43" s="77">
        <v>8101010</v>
      </c>
      <c r="B43" s="77">
        <v>70127559757</v>
      </c>
      <c r="C43" s="77" t="s">
        <v>399</v>
      </c>
      <c r="D43" s="77" t="s">
        <v>524</v>
      </c>
      <c r="E43" s="77" t="s">
        <v>530</v>
      </c>
      <c r="F43" s="56" t="s">
        <v>801</v>
      </c>
      <c r="G43" s="80">
        <v>33658</v>
      </c>
      <c r="H43" s="56" t="s">
        <v>591</v>
      </c>
      <c r="I43" s="56" t="s">
        <v>665</v>
      </c>
      <c r="J43" s="56" t="s">
        <v>1578</v>
      </c>
      <c r="K43" s="56" t="s">
        <v>709</v>
      </c>
      <c r="L43" s="56" t="s">
        <v>710</v>
      </c>
      <c r="M43" s="81">
        <v>42751</v>
      </c>
      <c r="N43" s="73">
        <v>8838</v>
      </c>
      <c r="O43" s="73">
        <v>0</v>
      </c>
      <c r="P43" s="73">
        <v>147.29999999999998</v>
      </c>
      <c r="Q43" s="73">
        <f t="shared" si="3"/>
        <v>8985.2999999999993</v>
      </c>
      <c r="R43" s="73">
        <f t="shared" si="6"/>
        <v>17676</v>
      </c>
      <c r="S43" s="73">
        <f t="shared" si="7"/>
        <v>125499.59999999999</v>
      </c>
      <c r="T43" s="73">
        <f t="shared" si="4"/>
        <v>106056</v>
      </c>
    </row>
    <row r="44" spans="1:20" s="77" customFormat="1" x14ac:dyDescent="0.25">
      <c r="A44" s="77">
        <v>8101010</v>
      </c>
      <c r="B44" s="77">
        <v>70127559757</v>
      </c>
      <c r="C44" s="77" t="s">
        <v>399</v>
      </c>
      <c r="D44" s="77" t="s">
        <v>500</v>
      </c>
      <c r="E44" s="77" t="s">
        <v>511</v>
      </c>
      <c r="F44" s="56" t="s">
        <v>802</v>
      </c>
      <c r="G44" s="80">
        <v>26680</v>
      </c>
      <c r="H44" s="56" t="s">
        <v>592</v>
      </c>
      <c r="I44" s="56" t="s">
        <v>666</v>
      </c>
      <c r="J44" s="56" t="s">
        <v>1578</v>
      </c>
      <c r="K44" s="56" t="s">
        <v>749</v>
      </c>
      <c r="L44" s="56" t="s">
        <v>750</v>
      </c>
      <c r="M44" s="81">
        <v>42618</v>
      </c>
      <c r="N44" s="73">
        <v>5612</v>
      </c>
      <c r="O44" s="73">
        <v>0</v>
      </c>
      <c r="P44" s="73">
        <v>93.533333333333317</v>
      </c>
      <c r="Q44" s="73">
        <f t="shared" si="3"/>
        <v>5705.5333333333338</v>
      </c>
      <c r="R44" s="73">
        <f t="shared" si="6"/>
        <v>11224</v>
      </c>
      <c r="S44" s="73">
        <f t="shared" si="7"/>
        <v>79690.400000000009</v>
      </c>
      <c r="T44" s="73">
        <f t="shared" si="4"/>
        <v>67344</v>
      </c>
    </row>
    <row r="45" spans="1:20" s="77" customFormat="1" x14ac:dyDescent="0.25">
      <c r="A45" s="77">
        <v>8101010</v>
      </c>
      <c r="B45" s="77">
        <v>70127559757</v>
      </c>
      <c r="C45" s="77" t="s">
        <v>399</v>
      </c>
      <c r="D45" s="77" t="s">
        <v>501</v>
      </c>
      <c r="E45" s="77" t="s">
        <v>498</v>
      </c>
      <c r="F45" s="56" t="s">
        <v>803</v>
      </c>
      <c r="G45" s="80">
        <v>26908</v>
      </c>
      <c r="H45" s="56" t="s">
        <v>593</v>
      </c>
      <c r="I45" s="56" t="s">
        <v>667</v>
      </c>
      <c r="J45" s="56" t="s">
        <v>1578</v>
      </c>
      <c r="K45" s="56" t="s">
        <v>727</v>
      </c>
      <c r="L45" s="56" t="s">
        <v>728</v>
      </c>
      <c r="M45" s="81">
        <v>42618</v>
      </c>
      <c r="N45" s="73">
        <v>5612</v>
      </c>
      <c r="O45" s="73">
        <v>0</v>
      </c>
      <c r="P45" s="73">
        <v>93.533333333333317</v>
      </c>
      <c r="Q45" s="73">
        <f t="shared" si="3"/>
        <v>5705.5333333333338</v>
      </c>
      <c r="R45" s="73">
        <f t="shared" si="6"/>
        <v>11224</v>
      </c>
      <c r="S45" s="73">
        <f t="shared" si="7"/>
        <v>79690.400000000009</v>
      </c>
      <c r="T45" s="73">
        <f t="shared" si="4"/>
        <v>67344</v>
      </c>
    </row>
    <row r="46" spans="1:20" s="77" customFormat="1" x14ac:dyDescent="0.25">
      <c r="A46" s="77">
        <v>8101010</v>
      </c>
      <c r="B46" s="77">
        <v>70127559757</v>
      </c>
      <c r="C46" s="77" t="s">
        <v>399</v>
      </c>
      <c r="D46" s="77" t="s">
        <v>536</v>
      </c>
      <c r="E46" s="77" t="s">
        <v>500</v>
      </c>
      <c r="F46" s="56" t="s">
        <v>804</v>
      </c>
      <c r="G46" s="80">
        <v>30331</v>
      </c>
      <c r="H46" s="56" t="s">
        <v>594</v>
      </c>
      <c r="I46" s="56" t="s">
        <v>668</v>
      </c>
      <c r="J46" s="56" t="s">
        <v>1578</v>
      </c>
      <c r="K46" s="56" t="s">
        <v>709</v>
      </c>
      <c r="L46" s="56" t="s">
        <v>710</v>
      </c>
      <c r="M46" s="81">
        <v>42618</v>
      </c>
      <c r="N46" s="73">
        <v>8838</v>
      </c>
      <c r="O46" s="73">
        <v>0</v>
      </c>
      <c r="P46" s="73">
        <v>147.29999999999998</v>
      </c>
      <c r="Q46" s="73">
        <f t="shared" si="3"/>
        <v>8985.2999999999993</v>
      </c>
      <c r="R46" s="73">
        <f t="shared" si="6"/>
        <v>17676</v>
      </c>
      <c r="S46" s="73">
        <f t="shared" si="7"/>
        <v>125499.59999999999</v>
      </c>
      <c r="T46" s="73">
        <f t="shared" si="4"/>
        <v>106056</v>
      </c>
    </row>
    <row r="47" spans="1:20" s="77" customFormat="1" x14ac:dyDescent="0.25">
      <c r="A47" s="77">
        <v>8101010</v>
      </c>
      <c r="B47" s="77">
        <v>70127559757</v>
      </c>
      <c r="C47" s="77" t="s">
        <v>399</v>
      </c>
      <c r="D47" s="77" t="s">
        <v>496</v>
      </c>
      <c r="E47" s="77" t="s">
        <v>531</v>
      </c>
      <c r="F47" s="56" t="s">
        <v>805</v>
      </c>
      <c r="G47" s="80">
        <v>29164</v>
      </c>
      <c r="H47" s="56" t="s">
        <v>595</v>
      </c>
      <c r="I47" s="56" t="s">
        <v>669</v>
      </c>
      <c r="J47" s="56" t="s">
        <v>1578</v>
      </c>
      <c r="K47" s="56" t="s">
        <v>731</v>
      </c>
      <c r="L47" s="56" t="s">
        <v>732</v>
      </c>
      <c r="M47" s="81">
        <v>42618</v>
      </c>
      <c r="N47" s="73">
        <v>6218</v>
      </c>
      <c r="O47" s="73">
        <v>0</v>
      </c>
      <c r="P47" s="73">
        <v>103.63333333333334</v>
      </c>
      <c r="Q47" s="73">
        <f t="shared" si="3"/>
        <v>6321.6333333333332</v>
      </c>
      <c r="R47" s="73">
        <f t="shared" si="6"/>
        <v>12436</v>
      </c>
      <c r="S47" s="73">
        <f t="shared" si="7"/>
        <v>88295.6</v>
      </c>
      <c r="T47" s="73">
        <f t="shared" si="4"/>
        <v>74616</v>
      </c>
    </row>
    <row r="48" spans="1:20" s="77" customFormat="1" x14ac:dyDescent="0.25">
      <c r="A48" s="77">
        <v>8101010</v>
      </c>
      <c r="B48" s="77">
        <v>70127559757</v>
      </c>
      <c r="C48" s="77" t="s">
        <v>399</v>
      </c>
      <c r="D48" s="77" t="s">
        <v>491</v>
      </c>
      <c r="E48" s="77" t="s">
        <v>532</v>
      </c>
      <c r="F48" s="56" t="s">
        <v>806</v>
      </c>
      <c r="G48" s="80">
        <v>32641</v>
      </c>
      <c r="H48" s="56" t="s">
        <v>596</v>
      </c>
      <c r="I48" s="56" t="s">
        <v>670</v>
      </c>
      <c r="J48" s="56" t="s">
        <v>1578</v>
      </c>
      <c r="K48" s="56" t="s">
        <v>725</v>
      </c>
      <c r="L48" s="56" t="s">
        <v>726</v>
      </c>
      <c r="M48" s="81">
        <v>42618</v>
      </c>
      <c r="N48" s="73">
        <v>10058</v>
      </c>
      <c r="O48" s="73">
        <v>0</v>
      </c>
      <c r="P48" s="73">
        <v>167.63333333333333</v>
      </c>
      <c r="Q48" s="73">
        <f t="shared" si="3"/>
        <v>10225.633333333333</v>
      </c>
      <c r="R48" s="73">
        <f t="shared" si="6"/>
        <v>20116</v>
      </c>
      <c r="S48" s="73">
        <f t="shared" si="7"/>
        <v>142823.6</v>
      </c>
      <c r="T48" s="73">
        <f t="shared" si="4"/>
        <v>120696</v>
      </c>
    </row>
    <row r="49" spans="1:20" s="77" customFormat="1" x14ac:dyDescent="0.25">
      <c r="A49" s="77">
        <v>8101010</v>
      </c>
      <c r="B49" s="77">
        <v>70127559757</v>
      </c>
      <c r="C49" s="77" t="s">
        <v>399</v>
      </c>
      <c r="D49" s="77" t="s">
        <v>491</v>
      </c>
      <c r="E49" s="77" t="s">
        <v>533</v>
      </c>
      <c r="F49" s="56" t="s">
        <v>807</v>
      </c>
      <c r="G49" s="80">
        <v>21900</v>
      </c>
      <c r="H49" s="56" t="s">
        <v>597</v>
      </c>
      <c r="I49" s="56" t="s">
        <v>671</v>
      </c>
      <c r="J49" s="56" t="s">
        <v>1578</v>
      </c>
      <c r="K49" s="56" t="s">
        <v>742</v>
      </c>
      <c r="L49" s="56" t="s">
        <v>714</v>
      </c>
      <c r="M49" s="81">
        <v>42618</v>
      </c>
      <c r="N49" s="73">
        <v>6780</v>
      </c>
      <c r="O49" s="73">
        <v>0</v>
      </c>
      <c r="P49" s="73">
        <v>113</v>
      </c>
      <c r="Q49" s="73">
        <f t="shared" si="3"/>
        <v>6893</v>
      </c>
      <c r="R49" s="73">
        <f t="shared" si="6"/>
        <v>13560</v>
      </c>
      <c r="S49" s="73">
        <f t="shared" si="7"/>
        <v>96276</v>
      </c>
      <c r="T49" s="73">
        <f t="shared" si="4"/>
        <v>81360</v>
      </c>
    </row>
    <row r="50" spans="1:20" s="77" customFormat="1" x14ac:dyDescent="0.25">
      <c r="A50" s="77">
        <v>8101010</v>
      </c>
      <c r="B50" s="77">
        <v>70127559757</v>
      </c>
      <c r="C50" s="77" t="s">
        <v>399</v>
      </c>
      <c r="D50" s="77" t="s">
        <v>525</v>
      </c>
      <c r="E50" s="77" t="s">
        <v>500</v>
      </c>
      <c r="F50" s="56" t="s">
        <v>808</v>
      </c>
      <c r="G50" s="80">
        <v>19231</v>
      </c>
      <c r="H50" s="56" t="s">
        <v>598</v>
      </c>
      <c r="I50" s="56" t="s">
        <v>672</v>
      </c>
      <c r="J50" s="56" t="s">
        <v>1578</v>
      </c>
      <c r="K50" s="56" t="s">
        <v>717</v>
      </c>
      <c r="L50" s="56" t="s">
        <v>751</v>
      </c>
      <c r="M50" s="81">
        <v>42618</v>
      </c>
      <c r="N50" s="73">
        <v>13868</v>
      </c>
      <c r="O50" s="73">
        <v>0</v>
      </c>
      <c r="P50" s="73">
        <v>231.1333333333333</v>
      </c>
      <c r="Q50" s="73">
        <f t="shared" si="3"/>
        <v>14099.133333333333</v>
      </c>
      <c r="R50" s="73">
        <f t="shared" si="6"/>
        <v>27736</v>
      </c>
      <c r="S50" s="73">
        <f t="shared" si="7"/>
        <v>196925.6</v>
      </c>
      <c r="T50" s="73">
        <f t="shared" si="4"/>
        <v>166416</v>
      </c>
    </row>
    <row r="51" spans="1:20" s="77" customFormat="1" x14ac:dyDescent="0.25">
      <c r="A51" s="77">
        <v>8101010</v>
      </c>
      <c r="B51" s="77">
        <v>70127559757</v>
      </c>
      <c r="C51" s="77" t="s">
        <v>399</v>
      </c>
      <c r="D51" s="77" t="s">
        <v>819</v>
      </c>
      <c r="E51" s="77" t="s">
        <v>820</v>
      </c>
      <c r="F51" s="56" t="s">
        <v>821</v>
      </c>
      <c r="G51" s="80">
        <v>34968</v>
      </c>
      <c r="H51" s="56" t="s">
        <v>609</v>
      </c>
      <c r="I51" s="56" t="s">
        <v>683</v>
      </c>
      <c r="J51" s="56" t="s">
        <v>1578</v>
      </c>
      <c r="K51" s="56" t="s">
        <v>731</v>
      </c>
      <c r="L51" s="56" t="s">
        <v>752</v>
      </c>
      <c r="M51" s="81">
        <v>42618</v>
      </c>
      <c r="N51" s="73">
        <v>6218</v>
      </c>
      <c r="O51" s="73">
        <v>0</v>
      </c>
      <c r="P51" s="73">
        <v>103.63333333333334</v>
      </c>
      <c r="Q51" s="73">
        <f t="shared" si="3"/>
        <v>6321.6333333333332</v>
      </c>
      <c r="R51" s="73">
        <f t="shared" si="6"/>
        <v>12436</v>
      </c>
      <c r="S51" s="73">
        <f t="shared" si="7"/>
        <v>88295.6</v>
      </c>
      <c r="T51" s="73">
        <f t="shared" si="4"/>
        <v>74616</v>
      </c>
    </row>
    <row r="52" spans="1:20" s="77" customFormat="1" x14ac:dyDescent="0.25">
      <c r="A52" s="77">
        <v>8101010</v>
      </c>
      <c r="B52" s="77">
        <v>70127559757</v>
      </c>
      <c r="C52" s="77" t="s">
        <v>399</v>
      </c>
      <c r="D52" s="77" t="s">
        <v>529</v>
      </c>
      <c r="E52" s="77" t="s">
        <v>498</v>
      </c>
      <c r="F52" s="56" t="s">
        <v>822</v>
      </c>
      <c r="G52" s="80">
        <v>29783</v>
      </c>
      <c r="H52" s="56" t="s">
        <v>610</v>
      </c>
      <c r="I52" s="56" t="s">
        <v>684</v>
      </c>
      <c r="J52" s="56" t="s">
        <v>1578</v>
      </c>
      <c r="K52" s="56" t="s">
        <v>731</v>
      </c>
      <c r="L52" s="56" t="s">
        <v>752</v>
      </c>
      <c r="M52" s="81">
        <v>42618</v>
      </c>
      <c r="N52" s="73">
        <v>6218</v>
      </c>
      <c r="O52" s="73">
        <v>0</v>
      </c>
      <c r="P52" s="73">
        <v>103.63333333333334</v>
      </c>
      <c r="Q52" s="73">
        <f t="shared" si="3"/>
        <v>6321.6333333333332</v>
      </c>
      <c r="R52" s="73">
        <f t="shared" si="6"/>
        <v>12436</v>
      </c>
      <c r="S52" s="73">
        <f t="shared" si="7"/>
        <v>88295.6</v>
      </c>
      <c r="T52" s="73">
        <f t="shared" si="4"/>
        <v>74616</v>
      </c>
    </row>
    <row r="53" spans="1:20" s="77" customFormat="1" x14ac:dyDescent="0.25">
      <c r="A53" s="77">
        <v>8101010</v>
      </c>
      <c r="B53" s="77">
        <v>70127559757</v>
      </c>
      <c r="C53" s="77" t="s">
        <v>399</v>
      </c>
      <c r="D53" s="77" t="s">
        <v>538</v>
      </c>
      <c r="E53" s="77" t="s">
        <v>491</v>
      </c>
      <c r="F53" s="56" t="s">
        <v>823</v>
      </c>
      <c r="G53" s="80">
        <v>28076</v>
      </c>
      <c r="H53" s="56" t="s">
        <v>611</v>
      </c>
      <c r="I53" s="56" t="s">
        <v>685</v>
      </c>
      <c r="J53" s="56" t="s">
        <v>1578</v>
      </c>
      <c r="K53" s="56" t="s">
        <v>753</v>
      </c>
      <c r="L53" s="56" t="s">
        <v>754</v>
      </c>
      <c r="M53" s="81">
        <v>42618</v>
      </c>
      <c r="N53" s="73">
        <v>10058</v>
      </c>
      <c r="O53" s="73">
        <v>0</v>
      </c>
      <c r="P53" s="73">
        <v>167.63333333333333</v>
      </c>
      <c r="Q53" s="73">
        <f t="shared" si="3"/>
        <v>10225.633333333333</v>
      </c>
      <c r="R53" s="73">
        <f t="shared" si="6"/>
        <v>20116</v>
      </c>
      <c r="S53" s="73">
        <f t="shared" si="7"/>
        <v>142823.6</v>
      </c>
      <c r="T53" s="73">
        <f t="shared" si="4"/>
        <v>120696</v>
      </c>
    </row>
    <row r="54" spans="1:20" s="77" customFormat="1" x14ac:dyDescent="0.25">
      <c r="A54" s="77">
        <v>8101010</v>
      </c>
      <c r="B54" s="77">
        <v>70127559757</v>
      </c>
      <c r="C54" s="77" t="s">
        <v>399</v>
      </c>
      <c r="D54" s="77" t="s">
        <v>498</v>
      </c>
      <c r="E54" s="77" t="s">
        <v>537</v>
      </c>
      <c r="F54" s="56" t="s">
        <v>824</v>
      </c>
      <c r="G54" s="80">
        <v>30530</v>
      </c>
      <c r="H54" s="56" t="s">
        <v>612</v>
      </c>
      <c r="I54" s="56" t="s">
        <v>686</v>
      </c>
      <c r="J54" s="56" t="s">
        <v>1578</v>
      </c>
      <c r="K54" s="56" t="s">
        <v>733</v>
      </c>
      <c r="L54" s="56" t="s">
        <v>755</v>
      </c>
      <c r="M54" s="81">
        <v>42618</v>
      </c>
      <c r="N54" s="73">
        <v>8838</v>
      </c>
      <c r="O54" s="73">
        <v>0</v>
      </c>
      <c r="P54" s="73">
        <v>147.29999999999998</v>
      </c>
      <c r="Q54" s="73">
        <f t="shared" si="3"/>
        <v>8985.2999999999993</v>
      </c>
      <c r="R54" s="73">
        <f t="shared" si="6"/>
        <v>17676</v>
      </c>
      <c r="S54" s="73">
        <f t="shared" si="7"/>
        <v>125499.59999999999</v>
      </c>
      <c r="T54" s="73">
        <f t="shared" si="4"/>
        <v>106056</v>
      </c>
    </row>
    <row r="55" spans="1:20" s="77" customFormat="1" x14ac:dyDescent="0.25">
      <c r="A55" s="77">
        <v>8101010</v>
      </c>
      <c r="B55" s="77">
        <v>70127559757</v>
      </c>
      <c r="C55" s="77" t="s">
        <v>399</v>
      </c>
      <c r="D55" s="77" t="s">
        <v>539</v>
      </c>
      <c r="E55" s="77" t="s">
        <v>512</v>
      </c>
      <c r="F55" s="56" t="s">
        <v>825</v>
      </c>
      <c r="G55" s="80">
        <v>34408</v>
      </c>
      <c r="H55" s="56" t="s">
        <v>613</v>
      </c>
      <c r="I55" s="56" t="s">
        <v>687</v>
      </c>
      <c r="J55" s="56" t="s">
        <v>1578</v>
      </c>
      <c r="K55" s="56" t="s">
        <v>731</v>
      </c>
      <c r="L55" s="56" t="s">
        <v>714</v>
      </c>
      <c r="M55" s="81">
        <v>42618</v>
      </c>
      <c r="N55" s="73">
        <v>8838</v>
      </c>
      <c r="O55" s="73">
        <v>0</v>
      </c>
      <c r="P55" s="73">
        <v>147.29999999999998</v>
      </c>
      <c r="Q55" s="73">
        <f t="shared" si="3"/>
        <v>8985.2999999999993</v>
      </c>
      <c r="R55" s="73">
        <f t="shared" si="6"/>
        <v>17676</v>
      </c>
      <c r="S55" s="73">
        <f t="shared" si="7"/>
        <v>125499.59999999999</v>
      </c>
      <c r="T55" s="73">
        <f t="shared" si="4"/>
        <v>106056</v>
      </c>
    </row>
    <row r="56" spans="1:20" s="77" customFormat="1" x14ac:dyDescent="0.25">
      <c r="A56" s="77">
        <v>8101010</v>
      </c>
      <c r="B56" s="77">
        <v>70127559757</v>
      </c>
      <c r="C56" s="77" t="s">
        <v>399</v>
      </c>
      <c r="D56" s="77" t="s">
        <v>508</v>
      </c>
      <c r="E56" s="77" t="s">
        <v>540</v>
      </c>
      <c r="F56" s="56" t="s">
        <v>826</v>
      </c>
      <c r="G56" s="80">
        <v>23222</v>
      </c>
      <c r="H56" s="56" t="s">
        <v>614</v>
      </c>
      <c r="I56" s="56" t="s">
        <v>688</v>
      </c>
      <c r="J56" s="56" t="s">
        <v>1578</v>
      </c>
      <c r="K56" s="56" t="s">
        <v>717</v>
      </c>
      <c r="L56" s="56" t="s">
        <v>756</v>
      </c>
      <c r="M56" s="81">
        <v>42658</v>
      </c>
      <c r="N56" s="73">
        <v>5738</v>
      </c>
      <c r="O56" s="73">
        <v>0</v>
      </c>
      <c r="P56" s="73">
        <v>95.633333333333326</v>
      </c>
      <c r="Q56" s="73">
        <f t="shared" si="3"/>
        <v>5833.6333333333332</v>
      </c>
      <c r="R56" s="73">
        <f t="shared" si="6"/>
        <v>11476</v>
      </c>
      <c r="S56" s="73">
        <f t="shared" si="7"/>
        <v>81479.600000000006</v>
      </c>
      <c r="T56" s="73">
        <f t="shared" si="4"/>
        <v>68856</v>
      </c>
    </row>
    <row r="57" spans="1:20" s="77" customFormat="1" x14ac:dyDescent="0.25">
      <c r="A57" s="77">
        <v>8101010</v>
      </c>
      <c r="B57" s="77">
        <v>70127559757</v>
      </c>
      <c r="C57" s="77" t="s">
        <v>399</v>
      </c>
      <c r="D57" s="77" t="s">
        <v>549</v>
      </c>
      <c r="E57" s="77" t="s">
        <v>508</v>
      </c>
      <c r="F57" s="56" t="s">
        <v>827</v>
      </c>
      <c r="G57" s="80">
        <v>33540</v>
      </c>
      <c r="H57" s="56" t="s">
        <v>615</v>
      </c>
      <c r="I57" s="56" t="s">
        <v>689</v>
      </c>
      <c r="J57" s="56" t="s">
        <v>1578</v>
      </c>
      <c r="K57" s="56" t="s">
        <v>733</v>
      </c>
      <c r="L57" s="56" t="s">
        <v>757</v>
      </c>
      <c r="M57" s="81">
        <v>42673</v>
      </c>
      <c r="N57" s="73">
        <v>13868</v>
      </c>
      <c r="O57" s="73">
        <v>0</v>
      </c>
      <c r="P57" s="73">
        <v>231.1333333333333</v>
      </c>
      <c r="Q57" s="73">
        <f t="shared" si="3"/>
        <v>14099.133333333333</v>
      </c>
      <c r="R57" s="73">
        <f t="shared" si="6"/>
        <v>27736</v>
      </c>
      <c r="S57" s="73">
        <f t="shared" si="7"/>
        <v>196925.6</v>
      </c>
      <c r="T57" s="73">
        <f t="shared" si="4"/>
        <v>166416</v>
      </c>
    </row>
    <row r="58" spans="1:20" s="77" customFormat="1" x14ac:dyDescent="0.25">
      <c r="A58" s="77">
        <v>8101010</v>
      </c>
      <c r="B58" s="77">
        <v>70127559757</v>
      </c>
      <c r="C58" s="77" t="s">
        <v>399</v>
      </c>
      <c r="D58" s="77" t="s">
        <v>550</v>
      </c>
      <c r="E58" s="77" t="s">
        <v>541</v>
      </c>
      <c r="F58" s="56" t="s">
        <v>809</v>
      </c>
      <c r="G58" s="80">
        <v>28719</v>
      </c>
      <c r="H58" s="56" t="s">
        <v>616</v>
      </c>
      <c r="I58" s="56" t="s">
        <v>690</v>
      </c>
      <c r="J58" s="56" t="s">
        <v>1578</v>
      </c>
      <c r="K58" s="56" t="s">
        <v>709</v>
      </c>
      <c r="L58" s="56" t="s">
        <v>758</v>
      </c>
      <c r="M58" s="81">
        <v>42673</v>
      </c>
      <c r="N58" s="73">
        <v>13868</v>
      </c>
      <c r="O58" s="73">
        <v>0</v>
      </c>
      <c r="P58" s="73">
        <v>231.1333333333333</v>
      </c>
      <c r="Q58" s="73">
        <f t="shared" si="3"/>
        <v>14099.133333333333</v>
      </c>
      <c r="R58" s="73">
        <f t="shared" si="6"/>
        <v>27736</v>
      </c>
      <c r="S58" s="73">
        <f t="shared" si="7"/>
        <v>196925.6</v>
      </c>
      <c r="T58" s="73">
        <f t="shared" si="4"/>
        <v>166416</v>
      </c>
    </row>
    <row r="59" spans="1:20" s="77" customFormat="1" x14ac:dyDescent="0.25">
      <c r="A59" s="77">
        <v>8101010</v>
      </c>
      <c r="B59" s="77">
        <v>70127559757</v>
      </c>
      <c r="C59" s="77" t="s">
        <v>399</v>
      </c>
      <c r="D59" s="77" t="s">
        <v>512</v>
      </c>
      <c r="E59" s="77" t="s">
        <v>498</v>
      </c>
      <c r="F59" s="56" t="s">
        <v>828</v>
      </c>
      <c r="G59" s="80">
        <v>26966</v>
      </c>
      <c r="H59" s="56" t="s">
        <v>617</v>
      </c>
      <c r="I59" s="56" t="s">
        <v>691</v>
      </c>
      <c r="J59" s="56" t="s">
        <v>1578</v>
      </c>
      <c r="K59" s="56" t="s">
        <v>742</v>
      </c>
      <c r="L59" s="56" t="s">
        <v>714</v>
      </c>
      <c r="M59" s="81">
        <v>42752</v>
      </c>
      <c r="N59" s="73">
        <v>6778</v>
      </c>
      <c r="O59" s="73">
        <v>0</v>
      </c>
      <c r="P59" s="73">
        <v>112.96666666666668</v>
      </c>
      <c r="Q59" s="73">
        <f t="shared" si="3"/>
        <v>6890.9666666666662</v>
      </c>
      <c r="R59" s="73">
        <f t="shared" si="6"/>
        <v>13556</v>
      </c>
      <c r="S59" s="73">
        <f t="shared" si="7"/>
        <v>96247.599999999991</v>
      </c>
      <c r="T59" s="73">
        <f t="shared" si="4"/>
        <v>81336</v>
      </c>
    </row>
    <row r="60" spans="1:20" s="77" customFormat="1" x14ac:dyDescent="0.25">
      <c r="A60" s="77">
        <v>8101010</v>
      </c>
      <c r="B60" s="77">
        <v>70127559757</v>
      </c>
      <c r="C60" s="77" t="s">
        <v>399</v>
      </c>
      <c r="D60" s="77" t="s">
        <v>537</v>
      </c>
      <c r="E60" s="77" t="s">
        <v>513</v>
      </c>
      <c r="F60" s="56" t="s">
        <v>829</v>
      </c>
      <c r="G60" s="80">
        <v>31719</v>
      </c>
      <c r="H60" s="56" t="s">
        <v>618</v>
      </c>
      <c r="I60" s="56" t="s">
        <v>692</v>
      </c>
      <c r="J60" s="56" t="s">
        <v>1578</v>
      </c>
      <c r="K60" s="56" t="s">
        <v>759</v>
      </c>
      <c r="L60" s="56" t="s">
        <v>760</v>
      </c>
      <c r="M60" s="81">
        <v>42873</v>
      </c>
      <c r="N60" s="73">
        <v>13868</v>
      </c>
      <c r="O60" s="73">
        <v>0</v>
      </c>
      <c r="P60" s="73">
        <v>231.1333333333333</v>
      </c>
      <c r="Q60" s="73">
        <f t="shared" si="3"/>
        <v>14099.133333333333</v>
      </c>
      <c r="R60" s="73">
        <f t="shared" si="6"/>
        <v>27736</v>
      </c>
      <c r="S60" s="73">
        <f t="shared" si="7"/>
        <v>196925.6</v>
      </c>
      <c r="T60" s="73">
        <f t="shared" si="4"/>
        <v>166416</v>
      </c>
    </row>
    <row r="61" spans="1:20" s="77" customFormat="1" x14ac:dyDescent="0.25">
      <c r="A61" s="77">
        <v>8101010</v>
      </c>
      <c r="B61" s="77">
        <v>70127559757</v>
      </c>
      <c r="C61" s="77" t="s">
        <v>399</v>
      </c>
      <c r="D61" s="77" t="s">
        <v>551</v>
      </c>
      <c r="E61" s="77" t="s">
        <v>542</v>
      </c>
      <c r="F61" s="56" t="s">
        <v>830</v>
      </c>
      <c r="G61" s="80">
        <v>33336</v>
      </c>
      <c r="H61" s="56" t="s">
        <v>619</v>
      </c>
      <c r="I61" s="56" t="s">
        <v>693</v>
      </c>
      <c r="J61" s="56" t="s">
        <v>1578</v>
      </c>
      <c r="K61" s="56" t="s">
        <v>761</v>
      </c>
      <c r="L61" s="56" t="s">
        <v>720</v>
      </c>
      <c r="M61" s="81">
        <v>42871</v>
      </c>
      <c r="N61" s="73">
        <v>5948</v>
      </c>
      <c r="O61" s="73">
        <v>0</v>
      </c>
      <c r="P61" s="73">
        <v>99.133333333333326</v>
      </c>
      <c r="Q61" s="73">
        <f t="shared" si="3"/>
        <v>6047.1333333333332</v>
      </c>
      <c r="R61" s="73">
        <f t="shared" si="6"/>
        <v>11896</v>
      </c>
      <c r="S61" s="73">
        <f t="shared" si="7"/>
        <v>84461.6</v>
      </c>
      <c r="T61" s="73">
        <f t="shared" si="4"/>
        <v>71376</v>
      </c>
    </row>
    <row r="62" spans="1:20" s="77" customFormat="1" x14ac:dyDescent="0.25">
      <c r="A62" s="77">
        <v>8101010</v>
      </c>
      <c r="B62" s="77">
        <v>70127559757</v>
      </c>
      <c r="C62" s="77" t="s">
        <v>399</v>
      </c>
      <c r="D62" s="77" t="s">
        <v>552</v>
      </c>
      <c r="E62" s="77" t="s">
        <v>500</v>
      </c>
      <c r="F62" s="56" t="s">
        <v>831</v>
      </c>
      <c r="G62" s="80">
        <v>33659</v>
      </c>
      <c r="H62" s="56" t="s">
        <v>620</v>
      </c>
      <c r="I62" s="56" t="s">
        <v>694</v>
      </c>
      <c r="J62" s="56" t="s">
        <v>1578</v>
      </c>
      <c r="K62" s="56" t="s">
        <v>713</v>
      </c>
      <c r="L62" s="56" t="s">
        <v>762</v>
      </c>
      <c r="M62" s="81">
        <v>42887</v>
      </c>
      <c r="N62" s="73">
        <v>13868</v>
      </c>
      <c r="O62" s="73">
        <v>0</v>
      </c>
      <c r="P62" s="73">
        <v>231.1333333333333</v>
      </c>
      <c r="Q62" s="73">
        <f t="shared" si="3"/>
        <v>14099.133333333333</v>
      </c>
      <c r="R62" s="73">
        <f t="shared" si="6"/>
        <v>27736</v>
      </c>
      <c r="S62" s="73">
        <f t="shared" si="7"/>
        <v>196925.6</v>
      </c>
      <c r="T62" s="73">
        <f t="shared" si="4"/>
        <v>166416</v>
      </c>
    </row>
    <row r="63" spans="1:20" s="77" customFormat="1" x14ac:dyDescent="0.25">
      <c r="A63" s="77">
        <v>8101010</v>
      </c>
      <c r="B63" s="77">
        <v>70127559757</v>
      </c>
      <c r="C63" s="77" t="s">
        <v>399</v>
      </c>
      <c r="D63" s="77" t="s">
        <v>553</v>
      </c>
      <c r="E63" s="77" t="s">
        <v>543</v>
      </c>
      <c r="F63" s="56" t="s">
        <v>832</v>
      </c>
      <c r="G63" s="80">
        <v>29062</v>
      </c>
      <c r="H63" s="56" t="s">
        <v>621</v>
      </c>
      <c r="I63" s="56" t="s">
        <v>695</v>
      </c>
      <c r="J63" s="56" t="s">
        <v>1578</v>
      </c>
      <c r="K63" s="56" t="s">
        <v>713</v>
      </c>
      <c r="L63" s="56" t="s">
        <v>714</v>
      </c>
      <c r="M63" s="81">
        <v>42902</v>
      </c>
      <c r="N63" s="73">
        <v>5018</v>
      </c>
      <c r="O63" s="73">
        <v>0</v>
      </c>
      <c r="P63" s="73">
        <v>83.63333333333334</v>
      </c>
      <c r="Q63" s="73">
        <f t="shared" si="3"/>
        <v>5101.6333333333332</v>
      </c>
      <c r="R63" s="73">
        <f t="shared" si="6"/>
        <v>10036</v>
      </c>
      <c r="S63" s="73">
        <f t="shared" si="7"/>
        <v>71255.600000000006</v>
      </c>
      <c r="T63" s="73">
        <f t="shared" si="4"/>
        <v>60216</v>
      </c>
    </row>
    <row r="64" spans="1:20" s="77" customFormat="1" x14ac:dyDescent="0.25">
      <c r="A64" s="77">
        <v>8101010</v>
      </c>
      <c r="B64" s="77">
        <v>70127559757</v>
      </c>
      <c r="C64" s="77" t="s">
        <v>399</v>
      </c>
      <c r="D64" s="77" t="s">
        <v>554</v>
      </c>
      <c r="E64" s="77" t="s">
        <v>518</v>
      </c>
      <c r="F64" s="56" t="s">
        <v>833</v>
      </c>
      <c r="G64" s="80">
        <v>33641</v>
      </c>
      <c r="H64" s="56" t="s">
        <v>622</v>
      </c>
      <c r="I64" s="56" t="s">
        <v>696</v>
      </c>
      <c r="J64" s="56" t="s">
        <v>1578</v>
      </c>
      <c r="K64" s="56" t="s">
        <v>711</v>
      </c>
      <c r="L64" s="56" t="s">
        <v>429</v>
      </c>
      <c r="M64" s="81">
        <v>42994</v>
      </c>
      <c r="N64" s="73">
        <v>13868</v>
      </c>
      <c r="O64" s="73">
        <v>0</v>
      </c>
      <c r="P64" s="73">
        <v>231.1333333333333</v>
      </c>
      <c r="Q64" s="73">
        <f t="shared" si="3"/>
        <v>14099.133333333333</v>
      </c>
      <c r="R64" s="73">
        <f t="shared" si="6"/>
        <v>27736</v>
      </c>
      <c r="S64" s="73">
        <f t="shared" si="7"/>
        <v>196925.6</v>
      </c>
      <c r="T64" s="73">
        <f t="shared" si="4"/>
        <v>166416</v>
      </c>
    </row>
    <row r="65" spans="1:32" s="77" customFormat="1" x14ac:dyDescent="0.25">
      <c r="A65" s="77">
        <v>8101010</v>
      </c>
      <c r="B65" s="77">
        <v>70127559757</v>
      </c>
      <c r="C65" s="77" t="s">
        <v>399</v>
      </c>
      <c r="D65" s="77" t="s">
        <v>490</v>
      </c>
      <c r="E65" s="77" t="s">
        <v>542</v>
      </c>
      <c r="F65" s="56" t="s">
        <v>834</v>
      </c>
      <c r="G65" s="80">
        <v>34082</v>
      </c>
      <c r="H65" s="56" t="s">
        <v>623</v>
      </c>
      <c r="I65" s="56" t="s">
        <v>697</v>
      </c>
      <c r="J65" s="56" t="s">
        <v>1578</v>
      </c>
      <c r="K65" s="56" t="s">
        <v>711</v>
      </c>
      <c r="L65" s="56" t="s">
        <v>714</v>
      </c>
      <c r="M65" s="81">
        <v>42994</v>
      </c>
      <c r="N65" s="73">
        <v>7640</v>
      </c>
      <c r="O65" s="73">
        <v>0</v>
      </c>
      <c r="P65" s="73">
        <v>127.33333333333331</v>
      </c>
      <c r="Q65" s="73">
        <f t="shared" si="3"/>
        <v>7767.333333333333</v>
      </c>
      <c r="R65" s="73">
        <f t="shared" si="6"/>
        <v>15280</v>
      </c>
      <c r="S65" s="73">
        <f t="shared" si="7"/>
        <v>108488</v>
      </c>
      <c r="T65" s="73">
        <f t="shared" si="4"/>
        <v>91680</v>
      </c>
    </row>
    <row r="66" spans="1:32" s="77" customFormat="1" x14ac:dyDescent="0.25">
      <c r="A66" s="77">
        <v>8101010</v>
      </c>
      <c r="B66" s="77">
        <v>70127559757</v>
      </c>
      <c r="C66" s="77" t="s">
        <v>399</v>
      </c>
      <c r="D66" s="77" t="s">
        <v>555</v>
      </c>
      <c r="E66" s="77" t="s">
        <v>492</v>
      </c>
      <c r="F66" s="56" t="s">
        <v>835</v>
      </c>
      <c r="G66" s="80">
        <v>29145</v>
      </c>
      <c r="H66" s="56" t="s">
        <v>624</v>
      </c>
      <c r="I66" s="56" t="s">
        <v>698</v>
      </c>
      <c r="J66" s="56" t="s">
        <v>1578</v>
      </c>
      <c r="K66" s="56" t="s">
        <v>749</v>
      </c>
      <c r="L66" s="56" t="s">
        <v>763</v>
      </c>
      <c r="M66" s="81">
        <v>43009</v>
      </c>
      <c r="N66" s="73">
        <v>13868</v>
      </c>
      <c r="O66" s="73">
        <v>0</v>
      </c>
      <c r="P66" s="73">
        <v>231.1333333333333</v>
      </c>
      <c r="Q66" s="73">
        <f t="shared" si="3"/>
        <v>14099.133333333333</v>
      </c>
      <c r="R66" s="73">
        <f t="shared" si="6"/>
        <v>27736</v>
      </c>
      <c r="S66" s="73">
        <f t="shared" ref="S66" si="8">+Q66*12+R66</f>
        <v>196925.6</v>
      </c>
      <c r="T66" s="73">
        <f t="shared" si="4"/>
        <v>166416</v>
      </c>
    </row>
    <row r="67" spans="1:32" s="77" customFormat="1" x14ac:dyDescent="0.25">
      <c r="A67" s="77">
        <v>8101010</v>
      </c>
      <c r="B67" s="77">
        <v>70127559757</v>
      </c>
      <c r="C67" s="77" t="s">
        <v>399</v>
      </c>
      <c r="D67" s="77" t="s">
        <v>556</v>
      </c>
      <c r="E67" s="77" t="s">
        <v>544</v>
      </c>
      <c r="F67" s="56" t="s">
        <v>836</v>
      </c>
      <c r="G67" s="80">
        <v>34482</v>
      </c>
      <c r="H67" s="56" t="s">
        <v>625</v>
      </c>
      <c r="I67" s="56" t="s">
        <v>699</v>
      </c>
      <c r="J67" s="56" t="s">
        <v>1578</v>
      </c>
      <c r="K67" s="56" t="s">
        <v>745</v>
      </c>
      <c r="L67" s="56" t="s">
        <v>764</v>
      </c>
      <c r="M67" s="81">
        <v>43012</v>
      </c>
      <c r="N67" s="73">
        <v>13868</v>
      </c>
      <c r="O67" s="73">
        <v>0</v>
      </c>
      <c r="P67" s="73">
        <v>231.1333333333333</v>
      </c>
      <c r="Q67" s="73">
        <f t="shared" ref="Q67:Q130" si="9">+N67+P67</f>
        <v>14099.133333333333</v>
      </c>
      <c r="R67" s="73">
        <f t="shared" ref="R67:R130" si="10">+N67*2</f>
        <v>27736</v>
      </c>
      <c r="S67" s="73">
        <f t="shared" ref="S67:S130" si="11">+Q67*12+R67</f>
        <v>196925.6</v>
      </c>
      <c r="T67" s="73">
        <f t="shared" ref="T67:T130" si="12">+N67*12</f>
        <v>166416</v>
      </c>
    </row>
    <row r="68" spans="1:32" s="77" customFormat="1" x14ac:dyDescent="0.25">
      <c r="A68" s="77">
        <v>8101010</v>
      </c>
      <c r="B68" s="77">
        <v>70127559757</v>
      </c>
      <c r="C68" s="77" t="s">
        <v>399</v>
      </c>
      <c r="D68" s="77" t="s">
        <v>557</v>
      </c>
      <c r="E68" s="77" t="s">
        <v>545</v>
      </c>
      <c r="F68" s="56" t="s">
        <v>837</v>
      </c>
      <c r="G68" s="80">
        <v>28682</v>
      </c>
      <c r="H68" s="56" t="s">
        <v>626</v>
      </c>
      <c r="I68" s="56" t="s">
        <v>700</v>
      </c>
      <c r="J68" s="56" t="s">
        <v>1578</v>
      </c>
      <c r="K68" s="56" t="s">
        <v>721</v>
      </c>
      <c r="L68" s="56" t="s">
        <v>765</v>
      </c>
      <c r="M68" s="81">
        <v>43101</v>
      </c>
      <c r="N68" s="73">
        <v>6974</v>
      </c>
      <c r="O68" s="73">
        <v>0</v>
      </c>
      <c r="P68" s="73">
        <v>116.23333333333333</v>
      </c>
      <c r="Q68" s="73">
        <f t="shared" si="9"/>
        <v>7090.2333333333336</v>
      </c>
      <c r="R68" s="73">
        <f t="shared" si="10"/>
        <v>13948</v>
      </c>
      <c r="S68" s="73">
        <f t="shared" si="11"/>
        <v>99030.8</v>
      </c>
      <c r="T68" s="73">
        <f t="shared" si="12"/>
        <v>83688</v>
      </c>
    </row>
    <row r="69" spans="1:32" s="77" customFormat="1" x14ac:dyDescent="0.25">
      <c r="A69" s="77">
        <v>8101010</v>
      </c>
      <c r="B69" s="77">
        <v>70127559757</v>
      </c>
      <c r="C69" s="77" t="s">
        <v>399</v>
      </c>
      <c r="D69" s="77" t="s">
        <v>558</v>
      </c>
      <c r="E69" s="77" t="s">
        <v>546</v>
      </c>
      <c r="F69" s="56" t="s">
        <v>838</v>
      </c>
      <c r="G69" s="80">
        <v>33459</v>
      </c>
      <c r="H69" s="56" t="s">
        <v>627</v>
      </c>
      <c r="I69" s="56" t="s">
        <v>701</v>
      </c>
      <c r="J69" s="56" t="s">
        <v>1578</v>
      </c>
      <c r="K69" s="56" t="s">
        <v>753</v>
      </c>
      <c r="L69" s="56" t="s">
        <v>766</v>
      </c>
      <c r="M69" s="81">
        <v>43101</v>
      </c>
      <c r="N69" s="73">
        <v>11884</v>
      </c>
      <c r="O69" s="73">
        <v>0</v>
      </c>
      <c r="P69" s="73">
        <v>198.06666666666663</v>
      </c>
      <c r="Q69" s="73">
        <f t="shared" si="9"/>
        <v>12082.066666666668</v>
      </c>
      <c r="R69" s="73">
        <f t="shared" si="10"/>
        <v>23768</v>
      </c>
      <c r="S69" s="73">
        <f t="shared" si="11"/>
        <v>168752.80000000002</v>
      </c>
      <c r="T69" s="73">
        <f t="shared" si="12"/>
        <v>142608</v>
      </c>
    </row>
    <row r="70" spans="1:32" s="77" customFormat="1" x14ac:dyDescent="0.25">
      <c r="A70" s="77">
        <v>8101010</v>
      </c>
      <c r="B70" s="77">
        <v>70127559757</v>
      </c>
      <c r="C70" s="77" t="s">
        <v>399</v>
      </c>
      <c r="D70" s="77" t="s">
        <v>559</v>
      </c>
      <c r="E70" s="77" t="s">
        <v>547</v>
      </c>
      <c r="F70" s="56" t="s">
        <v>839</v>
      </c>
      <c r="G70" s="80">
        <v>27041</v>
      </c>
      <c r="H70" s="56" t="s">
        <v>628</v>
      </c>
      <c r="I70" s="56" t="s">
        <v>702</v>
      </c>
      <c r="J70" s="56" t="s">
        <v>1578</v>
      </c>
      <c r="K70" s="56" t="s">
        <v>767</v>
      </c>
      <c r="L70" s="56" t="s">
        <v>768</v>
      </c>
      <c r="M70" s="81">
        <v>43116</v>
      </c>
      <c r="N70" s="73">
        <v>13868</v>
      </c>
      <c r="O70" s="73">
        <v>0</v>
      </c>
      <c r="P70" s="73">
        <v>231.1333333333333</v>
      </c>
      <c r="Q70" s="73">
        <f t="shared" si="9"/>
        <v>14099.133333333333</v>
      </c>
      <c r="R70" s="73">
        <f t="shared" si="10"/>
        <v>27736</v>
      </c>
      <c r="S70" s="73">
        <f t="shared" si="11"/>
        <v>196925.6</v>
      </c>
      <c r="T70" s="73">
        <f t="shared" si="12"/>
        <v>166416</v>
      </c>
    </row>
    <row r="71" spans="1:32" s="77" customFormat="1" x14ac:dyDescent="0.25">
      <c r="A71" s="77">
        <v>8101010</v>
      </c>
      <c r="B71" s="77">
        <v>70127559757</v>
      </c>
      <c r="C71" s="77" t="s">
        <v>399</v>
      </c>
      <c r="D71" s="77" t="s">
        <v>512</v>
      </c>
      <c r="E71" s="77" t="s">
        <v>535</v>
      </c>
      <c r="F71" s="56" t="s">
        <v>840</v>
      </c>
      <c r="G71" s="80">
        <v>33004</v>
      </c>
      <c r="H71" s="56" t="s">
        <v>629</v>
      </c>
      <c r="I71" s="56" t="s">
        <v>703</v>
      </c>
      <c r="J71" s="56" t="s">
        <v>1578</v>
      </c>
      <c r="K71" s="56" t="s">
        <v>719</v>
      </c>
      <c r="L71" s="56" t="s">
        <v>769</v>
      </c>
      <c r="M71" s="81">
        <v>43116</v>
      </c>
      <c r="N71" s="73">
        <v>13868</v>
      </c>
      <c r="O71" s="73">
        <v>0</v>
      </c>
      <c r="P71" s="73">
        <v>231.1333333333333</v>
      </c>
      <c r="Q71" s="73">
        <f t="shared" si="9"/>
        <v>14099.133333333333</v>
      </c>
      <c r="R71" s="73">
        <f t="shared" si="10"/>
        <v>27736</v>
      </c>
      <c r="S71" s="73">
        <f t="shared" si="11"/>
        <v>196925.6</v>
      </c>
      <c r="T71" s="73">
        <f t="shared" si="12"/>
        <v>166416</v>
      </c>
    </row>
    <row r="72" spans="1:32" s="77" customFormat="1" x14ac:dyDescent="0.25">
      <c r="A72" s="77">
        <v>8101010</v>
      </c>
      <c r="B72" s="77">
        <v>70127559757</v>
      </c>
      <c r="C72" s="77" t="s">
        <v>399</v>
      </c>
      <c r="D72" s="77" t="s">
        <v>501</v>
      </c>
      <c r="E72" s="77" t="s">
        <v>490</v>
      </c>
      <c r="F72" s="56" t="s">
        <v>838</v>
      </c>
      <c r="G72" s="80">
        <v>31214</v>
      </c>
      <c r="H72" s="56" t="s">
        <v>630</v>
      </c>
      <c r="I72" s="56" t="s">
        <v>704</v>
      </c>
      <c r="J72" s="56" t="s">
        <v>1578</v>
      </c>
      <c r="K72" s="56" t="s">
        <v>709</v>
      </c>
      <c r="L72" s="56" t="s">
        <v>714</v>
      </c>
      <c r="M72" s="81">
        <v>43389</v>
      </c>
      <c r="N72" s="73">
        <v>7998</v>
      </c>
      <c r="O72" s="73">
        <v>0</v>
      </c>
      <c r="P72" s="73">
        <v>133.29999999999998</v>
      </c>
      <c r="Q72" s="73">
        <f t="shared" si="9"/>
        <v>8131.3</v>
      </c>
      <c r="R72" s="73">
        <f t="shared" si="10"/>
        <v>15996</v>
      </c>
      <c r="S72" s="73">
        <f t="shared" si="11"/>
        <v>113571.6</v>
      </c>
      <c r="T72" s="73">
        <f t="shared" si="12"/>
        <v>95976</v>
      </c>
      <c r="AE72" s="73">
        <f>SUM(N15:N77)*12</f>
        <v>7864584</v>
      </c>
      <c r="AF72" s="34" t="s">
        <v>1639</v>
      </c>
    </row>
    <row r="73" spans="1:32" s="77" customFormat="1" x14ac:dyDescent="0.25">
      <c r="A73" s="77">
        <v>8101010</v>
      </c>
      <c r="B73" s="77">
        <v>70127559757</v>
      </c>
      <c r="C73" s="77" t="s">
        <v>399</v>
      </c>
      <c r="D73" s="77" t="s">
        <v>560</v>
      </c>
      <c r="E73" s="77" t="s">
        <v>503</v>
      </c>
      <c r="F73" s="56" t="s">
        <v>841</v>
      </c>
      <c r="G73" s="80">
        <v>29356</v>
      </c>
      <c r="H73" s="56" t="s">
        <v>631</v>
      </c>
      <c r="I73" s="56" t="s">
        <v>705</v>
      </c>
      <c r="J73" s="56" t="s">
        <v>1578</v>
      </c>
      <c r="K73" s="56" t="s">
        <v>721</v>
      </c>
      <c r="L73" s="56" t="s">
        <v>756</v>
      </c>
      <c r="M73" s="81">
        <v>43525</v>
      </c>
      <c r="N73" s="73">
        <v>6974</v>
      </c>
      <c r="O73" s="73">
        <v>0</v>
      </c>
      <c r="P73" s="73">
        <v>116.23333333333333</v>
      </c>
      <c r="Q73" s="73">
        <f t="shared" si="9"/>
        <v>7090.2333333333336</v>
      </c>
      <c r="R73" s="73">
        <f t="shared" si="10"/>
        <v>13948</v>
      </c>
      <c r="S73" s="73">
        <f t="shared" si="11"/>
        <v>99030.8</v>
      </c>
      <c r="T73" s="73">
        <f t="shared" si="12"/>
        <v>83688</v>
      </c>
      <c r="AE73" s="73">
        <f>SUM(P15:P77)*12</f>
        <v>128461.19999999998</v>
      </c>
      <c r="AF73" s="34" t="s">
        <v>1585</v>
      </c>
    </row>
    <row r="74" spans="1:32" s="77" customFormat="1" x14ac:dyDescent="0.25">
      <c r="A74" s="77">
        <v>8101010</v>
      </c>
      <c r="B74" s="77">
        <v>70127559757</v>
      </c>
      <c r="C74" s="77" t="s">
        <v>399</v>
      </c>
      <c r="D74" s="77" t="s">
        <v>519</v>
      </c>
      <c r="E74" s="77" t="s">
        <v>519</v>
      </c>
      <c r="F74" s="56" t="s">
        <v>842</v>
      </c>
      <c r="G74" s="80">
        <v>35274</v>
      </c>
      <c r="H74" s="56" t="s">
        <v>632</v>
      </c>
      <c r="I74" s="56" t="s">
        <v>706</v>
      </c>
      <c r="J74" s="56" t="s">
        <v>1578</v>
      </c>
      <c r="K74" s="56" t="s">
        <v>709</v>
      </c>
      <c r="L74" s="56" t="s">
        <v>710</v>
      </c>
      <c r="M74" s="81">
        <v>43525</v>
      </c>
      <c r="N74" s="73">
        <v>8838</v>
      </c>
      <c r="O74" s="73">
        <v>0</v>
      </c>
      <c r="P74" s="73">
        <v>147.29999999999998</v>
      </c>
      <c r="Q74" s="73">
        <f t="shared" si="9"/>
        <v>8985.2999999999993</v>
      </c>
      <c r="R74" s="73">
        <f t="shared" si="10"/>
        <v>17676</v>
      </c>
      <c r="S74" s="73">
        <f t="shared" si="11"/>
        <v>125499.59999999999</v>
      </c>
      <c r="T74" s="73">
        <f t="shared" si="12"/>
        <v>106056</v>
      </c>
      <c r="AE74" s="73">
        <f>SUM(R15:R77)</f>
        <v>1284612</v>
      </c>
      <c r="AF74" s="34" t="s">
        <v>1640</v>
      </c>
    </row>
    <row r="75" spans="1:32" s="77" customFormat="1" x14ac:dyDescent="0.25">
      <c r="A75" s="77">
        <v>8101010</v>
      </c>
      <c r="B75" s="77">
        <v>70127559757</v>
      </c>
      <c r="C75" s="77" t="s">
        <v>399</v>
      </c>
      <c r="D75" s="77" t="s">
        <v>513</v>
      </c>
      <c r="E75" s="77" t="s">
        <v>548</v>
      </c>
      <c r="F75" s="56" t="s">
        <v>843</v>
      </c>
      <c r="G75" s="80">
        <v>35120</v>
      </c>
      <c r="H75" s="56" t="s">
        <v>633</v>
      </c>
      <c r="I75" s="56" t="s">
        <v>707</v>
      </c>
      <c r="J75" s="56" t="s">
        <v>1578</v>
      </c>
      <c r="K75" s="56" t="s">
        <v>745</v>
      </c>
      <c r="L75" s="56" t="s">
        <v>756</v>
      </c>
      <c r="M75" s="81">
        <v>43528</v>
      </c>
      <c r="N75" s="73">
        <v>6218</v>
      </c>
      <c r="O75" s="73">
        <v>0</v>
      </c>
      <c r="P75" s="73">
        <v>103.63333333333334</v>
      </c>
      <c r="Q75" s="73">
        <f t="shared" si="9"/>
        <v>6321.6333333333332</v>
      </c>
      <c r="R75" s="73">
        <f t="shared" si="10"/>
        <v>12436</v>
      </c>
      <c r="S75" s="73">
        <f t="shared" si="11"/>
        <v>88295.6</v>
      </c>
      <c r="T75" s="73">
        <f t="shared" si="12"/>
        <v>74616</v>
      </c>
    </row>
    <row r="76" spans="1:32" s="77" customFormat="1" x14ac:dyDescent="0.25">
      <c r="A76" s="77">
        <v>8101010</v>
      </c>
      <c r="B76" s="77">
        <v>70127559757</v>
      </c>
      <c r="C76" s="77" t="s">
        <v>399</v>
      </c>
      <c r="D76" s="77" t="s">
        <v>545</v>
      </c>
      <c r="E76" s="77" t="s">
        <v>500</v>
      </c>
      <c r="F76" s="56" t="s">
        <v>844</v>
      </c>
      <c r="G76" s="80">
        <v>33018</v>
      </c>
      <c r="H76" s="56" t="s">
        <v>634</v>
      </c>
      <c r="I76" s="56" t="s">
        <v>708</v>
      </c>
      <c r="J76" s="56" t="s">
        <v>1578</v>
      </c>
      <c r="K76" s="56" t="s">
        <v>721</v>
      </c>
      <c r="L76" s="56" t="s">
        <v>771</v>
      </c>
      <c r="M76" s="81">
        <v>43693</v>
      </c>
      <c r="N76" s="73">
        <v>13868</v>
      </c>
      <c r="O76" s="73">
        <v>0</v>
      </c>
      <c r="P76" s="73">
        <v>231.1333333333333</v>
      </c>
      <c r="Q76" s="73">
        <f t="shared" si="9"/>
        <v>14099.133333333333</v>
      </c>
      <c r="R76" s="73">
        <f t="shared" si="10"/>
        <v>27736</v>
      </c>
      <c r="S76" s="73">
        <f t="shared" si="11"/>
        <v>196925.6</v>
      </c>
      <c r="T76" s="73">
        <f t="shared" si="12"/>
        <v>166416</v>
      </c>
    </row>
    <row r="77" spans="1:32" s="77" customFormat="1" x14ac:dyDescent="0.25">
      <c r="A77" s="77">
        <v>8101010</v>
      </c>
      <c r="B77" s="77">
        <v>70127559757</v>
      </c>
      <c r="C77" s="77" t="s">
        <v>399</v>
      </c>
      <c r="D77" s="77" t="s">
        <v>490</v>
      </c>
      <c r="E77" s="77" t="s">
        <v>498</v>
      </c>
      <c r="F77" s="56" t="s">
        <v>1635</v>
      </c>
      <c r="G77" s="80">
        <v>35775</v>
      </c>
      <c r="H77" s="56" t="s">
        <v>1636</v>
      </c>
      <c r="I77" s="56" t="s">
        <v>1637</v>
      </c>
      <c r="J77" s="56" t="s">
        <v>1578</v>
      </c>
      <c r="K77" s="56" t="s">
        <v>725</v>
      </c>
      <c r="L77" s="56" t="s">
        <v>770</v>
      </c>
      <c r="M77" s="81">
        <v>43800</v>
      </c>
      <c r="N77" s="73">
        <v>5018</v>
      </c>
      <c r="O77" s="73">
        <v>0</v>
      </c>
      <c r="P77" s="73">
        <v>83.63333333333334</v>
      </c>
      <c r="Q77" s="73">
        <f t="shared" ref="Q77" si="13">+N77+P77</f>
        <v>5101.6333333333332</v>
      </c>
      <c r="R77" s="73">
        <f t="shared" ref="R77" si="14">+N77*2</f>
        <v>10036</v>
      </c>
      <c r="S77" s="73">
        <f t="shared" ref="S77" si="15">+Q77*12+R77</f>
        <v>71255.600000000006</v>
      </c>
      <c r="T77" s="73">
        <f t="shared" ref="T77" si="16">+N77*12</f>
        <v>60216</v>
      </c>
    </row>
    <row r="78" spans="1:32" s="91" customFormat="1" x14ac:dyDescent="0.25">
      <c r="A78" s="91">
        <v>8102010</v>
      </c>
      <c r="B78" s="91">
        <v>70127731304</v>
      </c>
      <c r="C78" s="91" t="s">
        <v>399</v>
      </c>
      <c r="D78" s="91" t="s">
        <v>519</v>
      </c>
      <c r="E78" s="91" t="s">
        <v>846</v>
      </c>
      <c r="F78" s="94" t="s">
        <v>1044</v>
      </c>
      <c r="G78" s="93">
        <v>29793</v>
      </c>
      <c r="H78" s="94" t="s">
        <v>890</v>
      </c>
      <c r="I78" s="94" t="s">
        <v>891</v>
      </c>
      <c r="J78" s="94" t="s">
        <v>1578</v>
      </c>
      <c r="K78" s="94" t="s">
        <v>1110</v>
      </c>
      <c r="L78" s="94" t="s">
        <v>735</v>
      </c>
      <c r="M78" s="93">
        <v>40924</v>
      </c>
      <c r="N78" s="97">
        <v>5948</v>
      </c>
      <c r="O78" s="97">
        <v>0</v>
      </c>
      <c r="P78" s="97">
        <v>99.133333333333326</v>
      </c>
      <c r="Q78" s="97">
        <f t="shared" si="9"/>
        <v>6047.1333333333332</v>
      </c>
      <c r="R78" s="97">
        <f t="shared" si="10"/>
        <v>11896</v>
      </c>
      <c r="S78" s="97">
        <f t="shared" si="11"/>
        <v>84461.6</v>
      </c>
      <c r="T78" s="97">
        <f t="shared" si="12"/>
        <v>71376</v>
      </c>
      <c r="U78" s="97">
        <f>SUM(T78:T199)</f>
        <v>10861536</v>
      </c>
      <c r="V78" s="91" t="s">
        <v>1586</v>
      </c>
      <c r="X78" s="91">
        <v>156912</v>
      </c>
      <c r="Y78" s="97">
        <f>+U78+X78</f>
        <v>11018448</v>
      </c>
      <c r="Z78" s="114">
        <f>+N78*12</f>
        <v>71376</v>
      </c>
      <c r="AA78" s="115">
        <f>+T78-Z78</f>
        <v>0</v>
      </c>
      <c r="AB78" s="91">
        <f>+P78*12</f>
        <v>1189.5999999999999</v>
      </c>
    </row>
    <row r="79" spans="1:32" s="91" customFormat="1" x14ac:dyDescent="0.25">
      <c r="A79" s="91">
        <v>8102010</v>
      </c>
      <c r="B79" s="91">
        <v>70127731304</v>
      </c>
      <c r="C79" s="91" t="s">
        <v>399</v>
      </c>
      <c r="D79" s="91" t="s">
        <v>845</v>
      </c>
      <c r="E79" s="91" t="s">
        <v>850</v>
      </c>
      <c r="F79" s="94" t="s">
        <v>1045</v>
      </c>
      <c r="G79" s="93">
        <v>19842</v>
      </c>
      <c r="H79" s="94" t="s">
        <v>892</v>
      </c>
      <c r="I79" s="94" t="s">
        <v>893</v>
      </c>
      <c r="J79" s="94" t="s">
        <v>1578</v>
      </c>
      <c r="K79" s="94" t="s">
        <v>753</v>
      </c>
      <c r="L79" s="94" t="s">
        <v>1111</v>
      </c>
      <c r="M79" s="93">
        <v>42720</v>
      </c>
      <c r="N79" s="97">
        <v>4350</v>
      </c>
      <c r="O79" s="97">
        <v>0</v>
      </c>
      <c r="P79" s="97">
        <v>72.5</v>
      </c>
      <c r="Q79" s="97">
        <f t="shared" si="9"/>
        <v>4422.5</v>
      </c>
      <c r="R79" s="97">
        <f t="shared" si="10"/>
        <v>8700</v>
      </c>
      <c r="S79" s="97">
        <f t="shared" si="11"/>
        <v>61770</v>
      </c>
      <c r="T79" s="97">
        <f t="shared" si="12"/>
        <v>52200</v>
      </c>
      <c r="U79" s="97">
        <f>SUM(P78:P199)*12</f>
        <v>551406.76</v>
      </c>
      <c r="V79" s="91" t="s">
        <v>1587</v>
      </c>
      <c r="X79" s="97">
        <f>+U79-X78</f>
        <v>394494.76</v>
      </c>
    </row>
    <row r="80" spans="1:32" s="91" customFormat="1" x14ac:dyDescent="0.25">
      <c r="A80" s="91">
        <v>8102010</v>
      </c>
      <c r="B80" s="91">
        <v>70127731304</v>
      </c>
      <c r="C80" s="91" t="s">
        <v>399</v>
      </c>
      <c r="D80" s="91" t="s">
        <v>523</v>
      </c>
      <c r="E80" s="91" t="s">
        <v>513</v>
      </c>
      <c r="F80" s="94" t="s">
        <v>1046</v>
      </c>
      <c r="G80" s="93">
        <v>21594</v>
      </c>
      <c r="H80" s="94" t="s">
        <v>894</v>
      </c>
      <c r="I80" s="94" t="s">
        <v>895</v>
      </c>
      <c r="J80" s="94" t="s">
        <v>1578</v>
      </c>
      <c r="K80" s="94" t="s">
        <v>1110</v>
      </c>
      <c r="L80" s="94" t="s">
        <v>714</v>
      </c>
      <c r="M80" s="93">
        <v>40924</v>
      </c>
      <c r="N80" s="97">
        <v>5612</v>
      </c>
      <c r="O80" s="97">
        <v>0</v>
      </c>
      <c r="P80" s="97">
        <v>93.533333333333317</v>
      </c>
      <c r="Q80" s="97">
        <f t="shared" si="9"/>
        <v>5705.5333333333338</v>
      </c>
      <c r="R80" s="97">
        <f t="shared" si="10"/>
        <v>11224</v>
      </c>
      <c r="S80" s="97">
        <f t="shared" si="11"/>
        <v>79690.400000000009</v>
      </c>
      <c r="T80" s="97">
        <f t="shared" si="12"/>
        <v>67344</v>
      </c>
      <c r="U80" s="97">
        <f>SUM(R78:R199)</f>
        <v>1784104</v>
      </c>
      <c r="V80" s="91" t="s">
        <v>1588</v>
      </c>
    </row>
    <row r="81" spans="1:20" s="91" customFormat="1" x14ac:dyDescent="0.25">
      <c r="A81" s="91">
        <v>8102010</v>
      </c>
      <c r="B81" s="91">
        <v>70127731304</v>
      </c>
      <c r="C81" s="91" t="s">
        <v>399</v>
      </c>
      <c r="D81" s="91" t="s">
        <v>758</v>
      </c>
      <c r="E81" s="91" t="s">
        <v>537</v>
      </c>
      <c r="F81" s="94" t="s">
        <v>1047</v>
      </c>
      <c r="G81" s="93">
        <v>21617</v>
      </c>
      <c r="H81" s="94" t="s">
        <v>896</v>
      </c>
      <c r="I81" s="94" t="s">
        <v>897</v>
      </c>
      <c r="J81" s="94" t="s">
        <v>1578</v>
      </c>
      <c r="K81" s="94" t="s">
        <v>753</v>
      </c>
      <c r="L81" s="94" t="s">
        <v>714</v>
      </c>
      <c r="M81" s="93">
        <v>40924</v>
      </c>
      <c r="N81" s="97">
        <v>5612</v>
      </c>
      <c r="O81" s="97">
        <v>0</v>
      </c>
      <c r="P81" s="97">
        <v>93.533333333333317</v>
      </c>
      <c r="Q81" s="97">
        <f t="shared" si="9"/>
        <v>5705.5333333333338</v>
      </c>
      <c r="R81" s="97">
        <f t="shared" si="10"/>
        <v>11224</v>
      </c>
      <c r="S81" s="97">
        <f t="shared" si="11"/>
        <v>79690.400000000009</v>
      </c>
      <c r="T81" s="97">
        <f t="shared" si="12"/>
        <v>67344</v>
      </c>
    </row>
    <row r="82" spans="1:20" s="91" customFormat="1" x14ac:dyDescent="0.25">
      <c r="A82" s="91">
        <v>8102010</v>
      </c>
      <c r="B82" s="91">
        <v>70127731304</v>
      </c>
      <c r="C82" s="91" t="s">
        <v>399</v>
      </c>
      <c r="D82" s="91" t="s">
        <v>508</v>
      </c>
      <c r="E82" s="91" t="s">
        <v>537</v>
      </c>
      <c r="F82" s="94" t="s">
        <v>1048</v>
      </c>
      <c r="G82" s="93">
        <v>31888</v>
      </c>
      <c r="H82" s="94" t="s">
        <v>898</v>
      </c>
      <c r="I82" s="94" t="s">
        <v>899</v>
      </c>
      <c r="J82" s="94" t="s">
        <v>1578</v>
      </c>
      <c r="K82" s="94" t="s">
        <v>727</v>
      </c>
      <c r="L82" s="94" t="s">
        <v>720</v>
      </c>
      <c r="M82" s="93">
        <v>42618</v>
      </c>
      <c r="N82" s="97">
        <v>6218</v>
      </c>
      <c r="O82" s="97">
        <v>0</v>
      </c>
      <c r="P82" s="97">
        <v>103.63333333333334</v>
      </c>
      <c r="Q82" s="97">
        <f t="shared" si="9"/>
        <v>6321.6333333333332</v>
      </c>
      <c r="R82" s="97">
        <f t="shared" si="10"/>
        <v>12436</v>
      </c>
      <c r="S82" s="97">
        <f t="shared" si="11"/>
        <v>88295.6</v>
      </c>
      <c r="T82" s="97">
        <f t="shared" si="12"/>
        <v>74616</v>
      </c>
    </row>
    <row r="83" spans="1:20" s="100" customFormat="1" x14ac:dyDescent="0.25">
      <c r="A83" s="100">
        <v>8102010</v>
      </c>
      <c r="B83" s="100">
        <v>70127731304</v>
      </c>
      <c r="C83" s="100" t="s">
        <v>399</v>
      </c>
      <c r="D83" s="100" t="s">
        <v>847</v>
      </c>
      <c r="E83" s="100" t="s">
        <v>497</v>
      </c>
      <c r="F83" s="103" t="s">
        <v>1049</v>
      </c>
      <c r="G83" s="102">
        <v>26667</v>
      </c>
      <c r="H83" s="103" t="s">
        <v>900</v>
      </c>
      <c r="I83" s="103" t="s">
        <v>901</v>
      </c>
      <c r="J83" s="103" t="s">
        <v>1578</v>
      </c>
      <c r="K83" s="103" t="s">
        <v>1110</v>
      </c>
      <c r="L83" s="103" t="s">
        <v>1112</v>
      </c>
      <c r="M83" s="102">
        <v>40924</v>
      </c>
      <c r="N83" s="105">
        <v>4600</v>
      </c>
      <c r="O83" s="105">
        <v>0</v>
      </c>
      <c r="P83" s="105">
        <v>76.666666666666671</v>
      </c>
      <c r="Q83" s="105">
        <f t="shared" si="9"/>
        <v>4676.666666666667</v>
      </c>
      <c r="R83" s="105">
        <f t="shared" si="10"/>
        <v>9200</v>
      </c>
      <c r="S83" s="105">
        <f t="shared" si="11"/>
        <v>65320</v>
      </c>
      <c r="T83" s="105">
        <f t="shared" si="12"/>
        <v>55200</v>
      </c>
    </row>
    <row r="84" spans="1:20" s="91" customFormat="1" x14ac:dyDescent="0.25">
      <c r="A84" s="91">
        <v>8102010</v>
      </c>
      <c r="B84" s="91">
        <v>70127731304</v>
      </c>
      <c r="C84" s="91" t="s">
        <v>399</v>
      </c>
      <c r="D84" s="91" t="s">
        <v>758</v>
      </c>
      <c r="E84" s="91" t="s">
        <v>537</v>
      </c>
      <c r="F84" s="94" t="s">
        <v>811</v>
      </c>
      <c r="G84" s="93">
        <v>23732</v>
      </c>
      <c r="H84" s="94" t="s">
        <v>902</v>
      </c>
      <c r="I84" s="94" t="s">
        <v>903</v>
      </c>
      <c r="J84" s="94" t="s">
        <v>1578</v>
      </c>
      <c r="K84" s="94" t="s">
        <v>1110</v>
      </c>
      <c r="L84" s="94" t="s">
        <v>1113</v>
      </c>
      <c r="M84" s="93">
        <v>40924</v>
      </c>
      <c r="N84" s="97">
        <v>4904</v>
      </c>
      <c r="O84" s="97">
        <v>0</v>
      </c>
      <c r="P84" s="97">
        <v>81.733333333333334</v>
      </c>
      <c r="Q84" s="97">
        <f t="shared" si="9"/>
        <v>4985.7333333333336</v>
      </c>
      <c r="R84" s="97">
        <f t="shared" si="10"/>
        <v>9808</v>
      </c>
      <c r="S84" s="97">
        <f t="shared" si="11"/>
        <v>69636.800000000003</v>
      </c>
      <c r="T84" s="97">
        <f t="shared" si="12"/>
        <v>58848</v>
      </c>
    </row>
    <row r="85" spans="1:20" s="91" customFormat="1" x14ac:dyDescent="0.25">
      <c r="A85" s="91">
        <v>8102010</v>
      </c>
      <c r="B85" s="91">
        <v>70127731304</v>
      </c>
      <c r="C85" s="91" t="s">
        <v>399</v>
      </c>
      <c r="D85" s="91" t="s">
        <v>528</v>
      </c>
      <c r="E85" s="91" t="s">
        <v>494</v>
      </c>
      <c r="F85" s="94" t="s">
        <v>1050</v>
      </c>
      <c r="G85" s="93">
        <v>18717</v>
      </c>
      <c r="H85" s="94" t="s">
        <v>904</v>
      </c>
      <c r="I85" s="94" t="s">
        <v>905</v>
      </c>
      <c r="J85" s="94" t="s">
        <v>1578</v>
      </c>
      <c r="K85" s="94" t="s">
        <v>1110</v>
      </c>
      <c r="L85" s="94" t="s">
        <v>714</v>
      </c>
      <c r="M85" s="93">
        <v>40924</v>
      </c>
      <c r="N85" s="97">
        <v>5948</v>
      </c>
      <c r="O85" s="97">
        <v>0</v>
      </c>
      <c r="P85" s="97">
        <v>99.133333333333326</v>
      </c>
      <c r="Q85" s="97">
        <f t="shared" si="9"/>
        <v>6047.1333333333332</v>
      </c>
      <c r="R85" s="97">
        <f t="shared" si="10"/>
        <v>11896</v>
      </c>
      <c r="S85" s="97">
        <f t="shared" si="11"/>
        <v>84461.6</v>
      </c>
      <c r="T85" s="97">
        <f t="shared" si="12"/>
        <v>71376</v>
      </c>
    </row>
    <row r="86" spans="1:20" s="91" customFormat="1" x14ac:dyDescent="0.25">
      <c r="A86" s="91">
        <v>8102010</v>
      </c>
      <c r="B86" s="91">
        <v>70127731304</v>
      </c>
      <c r="C86" s="91" t="s">
        <v>399</v>
      </c>
      <c r="D86" s="91" t="s">
        <v>491</v>
      </c>
      <c r="E86" s="91" t="s">
        <v>511</v>
      </c>
      <c r="F86" s="94" t="s">
        <v>1051</v>
      </c>
      <c r="G86" s="93">
        <v>25430</v>
      </c>
      <c r="H86" s="94" t="s">
        <v>906</v>
      </c>
      <c r="I86" s="94" t="s">
        <v>907</v>
      </c>
      <c r="J86" s="94" t="s">
        <v>1578</v>
      </c>
      <c r="K86" s="94" t="s">
        <v>1110</v>
      </c>
      <c r="L86" s="94" t="s">
        <v>1114</v>
      </c>
      <c r="M86" s="93">
        <v>40924</v>
      </c>
      <c r="N86" s="97">
        <v>5948</v>
      </c>
      <c r="O86" s="97">
        <v>0</v>
      </c>
      <c r="P86" s="97">
        <v>99.13</v>
      </c>
      <c r="Q86" s="97">
        <f t="shared" si="9"/>
        <v>6047.13</v>
      </c>
      <c r="R86" s="97">
        <f t="shared" si="10"/>
        <v>11896</v>
      </c>
      <c r="S86" s="97">
        <f t="shared" si="11"/>
        <v>84461.56</v>
      </c>
      <c r="T86" s="97">
        <f t="shared" si="12"/>
        <v>71376</v>
      </c>
    </row>
    <row r="87" spans="1:20" s="91" customFormat="1" x14ac:dyDescent="0.25">
      <c r="A87" s="91">
        <v>8102010</v>
      </c>
      <c r="B87" s="91">
        <v>70127731304</v>
      </c>
      <c r="C87" s="91" t="s">
        <v>399</v>
      </c>
      <c r="D87" s="91" t="s">
        <v>512</v>
      </c>
      <c r="E87" s="91" t="s">
        <v>500</v>
      </c>
      <c r="F87" s="94" t="s">
        <v>1047</v>
      </c>
      <c r="G87" s="93">
        <v>24606</v>
      </c>
      <c r="H87" s="94" t="s">
        <v>908</v>
      </c>
      <c r="I87" s="94" t="s">
        <v>909</v>
      </c>
      <c r="J87" s="94" t="s">
        <v>1578</v>
      </c>
      <c r="K87" s="94" t="s">
        <v>1110</v>
      </c>
      <c r="L87" s="94" t="s">
        <v>735</v>
      </c>
      <c r="M87" s="93">
        <v>40924</v>
      </c>
      <c r="N87" s="97">
        <v>5948</v>
      </c>
      <c r="O87" s="97">
        <v>0</v>
      </c>
      <c r="P87" s="97">
        <v>99.133333333333326</v>
      </c>
      <c r="Q87" s="97">
        <f t="shared" si="9"/>
        <v>6047.1333333333332</v>
      </c>
      <c r="R87" s="97">
        <f t="shared" si="10"/>
        <v>11896</v>
      </c>
      <c r="S87" s="97">
        <f t="shared" si="11"/>
        <v>84461.6</v>
      </c>
      <c r="T87" s="97">
        <f t="shared" si="12"/>
        <v>71376</v>
      </c>
    </row>
    <row r="88" spans="1:20" s="100" customFormat="1" x14ac:dyDescent="0.25">
      <c r="A88" s="100">
        <v>8102010</v>
      </c>
      <c r="B88" s="100">
        <v>70127731304</v>
      </c>
      <c r="C88" s="100" t="s">
        <v>399</v>
      </c>
      <c r="D88" s="100" t="s">
        <v>512</v>
      </c>
      <c r="E88" s="100" t="s">
        <v>851</v>
      </c>
      <c r="F88" s="103" t="s">
        <v>1052</v>
      </c>
      <c r="G88" s="102">
        <v>20992</v>
      </c>
      <c r="H88" s="103" t="s">
        <v>910</v>
      </c>
      <c r="I88" s="103" t="s">
        <v>911</v>
      </c>
      <c r="J88" s="103" t="s">
        <v>1578</v>
      </c>
      <c r="K88" s="103" t="s">
        <v>1110</v>
      </c>
      <c r="L88" s="103" t="s">
        <v>1115</v>
      </c>
      <c r="M88" s="102">
        <v>40924</v>
      </c>
      <c r="N88" s="105">
        <v>4600</v>
      </c>
      <c r="O88" s="105">
        <v>0</v>
      </c>
      <c r="P88" s="105">
        <v>76.666666666666671</v>
      </c>
      <c r="Q88" s="105">
        <f t="shared" si="9"/>
        <v>4676.666666666667</v>
      </c>
      <c r="R88" s="105">
        <f>+N88*2</f>
        <v>9200</v>
      </c>
      <c r="S88" s="105">
        <f t="shared" si="11"/>
        <v>65320</v>
      </c>
      <c r="T88" s="105">
        <f t="shared" si="12"/>
        <v>55200</v>
      </c>
    </row>
    <row r="89" spans="1:20" s="91" customFormat="1" x14ac:dyDescent="0.25">
      <c r="A89" s="91">
        <v>8102010</v>
      </c>
      <c r="B89" s="91">
        <v>70127731304</v>
      </c>
      <c r="C89" s="91" t="s">
        <v>399</v>
      </c>
      <c r="D89" s="91" t="s">
        <v>848</v>
      </c>
      <c r="E89" s="91" t="s">
        <v>852</v>
      </c>
      <c r="F89" s="94" t="s">
        <v>1053</v>
      </c>
      <c r="G89" s="93">
        <v>33376</v>
      </c>
      <c r="H89" s="94" t="s">
        <v>912</v>
      </c>
      <c r="I89" s="94" t="s">
        <v>913</v>
      </c>
      <c r="J89" s="94" t="s">
        <v>1578</v>
      </c>
      <c r="K89" s="94" t="s">
        <v>1110</v>
      </c>
      <c r="L89" s="94" t="s">
        <v>714</v>
      </c>
      <c r="M89" s="93">
        <v>40924</v>
      </c>
      <c r="N89" s="97">
        <v>6218</v>
      </c>
      <c r="O89" s="97">
        <v>0</v>
      </c>
      <c r="P89" s="97">
        <v>103.63333333333334</v>
      </c>
      <c r="Q89" s="97">
        <f t="shared" si="9"/>
        <v>6321.6333333333332</v>
      </c>
      <c r="R89" s="97">
        <f t="shared" si="10"/>
        <v>12436</v>
      </c>
      <c r="S89" s="97">
        <f t="shared" si="11"/>
        <v>88295.6</v>
      </c>
      <c r="T89" s="97">
        <f t="shared" si="12"/>
        <v>74616</v>
      </c>
    </row>
    <row r="90" spans="1:20" s="100" customFormat="1" x14ac:dyDescent="0.25">
      <c r="A90" s="100">
        <v>8102010</v>
      </c>
      <c r="B90" s="100">
        <v>70127731304</v>
      </c>
      <c r="C90" s="100" t="s">
        <v>399</v>
      </c>
      <c r="D90" s="100" t="s">
        <v>500</v>
      </c>
      <c r="E90" s="100" t="s">
        <v>521</v>
      </c>
      <c r="F90" s="103" t="s">
        <v>1054</v>
      </c>
      <c r="G90" s="102">
        <v>22189</v>
      </c>
      <c r="H90" s="103" t="s">
        <v>914</v>
      </c>
      <c r="I90" s="103" t="s">
        <v>915</v>
      </c>
      <c r="J90" s="103" t="s">
        <v>1578</v>
      </c>
      <c r="K90" s="103" t="s">
        <v>1110</v>
      </c>
      <c r="L90" s="103" t="s">
        <v>1112</v>
      </c>
      <c r="M90" s="102">
        <v>40924</v>
      </c>
      <c r="N90" s="105">
        <v>4600</v>
      </c>
      <c r="O90" s="105">
        <v>0</v>
      </c>
      <c r="P90" s="105">
        <v>76.666666666666671</v>
      </c>
      <c r="Q90" s="105">
        <f t="shared" si="9"/>
        <v>4676.666666666667</v>
      </c>
      <c r="R90" s="105">
        <f t="shared" si="10"/>
        <v>9200</v>
      </c>
      <c r="S90" s="105">
        <f t="shared" si="11"/>
        <v>65320</v>
      </c>
      <c r="T90" s="105">
        <f t="shared" si="12"/>
        <v>55200</v>
      </c>
    </row>
    <row r="91" spans="1:20" s="100" customFormat="1" x14ac:dyDescent="0.25">
      <c r="A91" s="100">
        <v>8102010</v>
      </c>
      <c r="B91" s="100">
        <v>70127731304</v>
      </c>
      <c r="C91" s="100" t="s">
        <v>399</v>
      </c>
      <c r="D91" s="100" t="s">
        <v>849</v>
      </c>
      <c r="E91" s="100" t="s">
        <v>508</v>
      </c>
      <c r="F91" s="103" t="s">
        <v>1055</v>
      </c>
      <c r="G91" s="102">
        <v>33719</v>
      </c>
      <c r="H91" s="103" t="s">
        <v>916</v>
      </c>
      <c r="I91" s="103" t="s">
        <v>917</v>
      </c>
      <c r="J91" s="103" t="s">
        <v>1578</v>
      </c>
      <c r="K91" s="103" t="s">
        <v>1110</v>
      </c>
      <c r="L91" s="103" t="s">
        <v>1115</v>
      </c>
      <c r="M91" s="102">
        <v>40924</v>
      </c>
      <c r="N91" s="105">
        <v>4600</v>
      </c>
      <c r="O91" s="105">
        <v>0</v>
      </c>
      <c r="P91" s="105">
        <v>76.666666666666671</v>
      </c>
      <c r="Q91" s="105">
        <f t="shared" si="9"/>
        <v>4676.666666666667</v>
      </c>
      <c r="R91" s="105">
        <f t="shared" si="10"/>
        <v>9200</v>
      </c>
      <c r="S91" s="105">
        <f t="shared" si="11"/>
        <v>65320</v>
      </c>
      <c r="T91" s="105">
        <f t="shared" si="12"/>
        <v>55200</v>
      </c>
    </row>
    <row r="92" spans="1:20" s="100" customFormat="1" x14ac:dyDescent="0.25">
      <c r="A92" s="100">
        <v>8102010</v>
      </c>
      <c r="B92" s="100">
        <v>70127731304</v>
      </c>
      <c r="C92" s="100" t="s">
        <v>399</v>
      </c>
      <c r="D92" s="100" t="s">
        <v>551</v>
      </c>
      <c r="E92" s="100" t="s">
        <v>528</v>
      </c>
      <c r="F92" s="103" t="s">
        <v>1056</v>
      </c>
      <c r="G92" s="102">
        <v>12166</v>
      </c>
      <c r="H92" s="103" t="s">
        <v>918</v>
      </c>
      <c r="I92" s="103" t="s">
        <v>919</v>
      </c>
      <c r="J92" s="103" t="s">
        <v>1578</v>
      </c>
      <c r="K92" s="103" t="s">
        <v>1110</v>
      </c>
      <c r="L92" s="103" t="s">
        <v>1112</v>
      </c>
      <c r="M92" s="102">
        <v>40924</v>
      </c>
      <c r="N92" s="105">
        <v>4600</v>
      </c>
      <c r="O92" s="105">
        <v>0</v>
      </c>
      <c r="P92" s="105">
        <v>76.666666666666671</v>
      </c>
      <c r="Q92" s="105">
        <f t="shared" si="9"/>
        <v>4676.666666666667</v>
      </c>
      <c r="R92" s="105">
        <f t="shared" si="10"/>
        <v>9200</v>
      </c>
      <c r="S92" s="105">
        <f t="shared" si="11"/>
        <v>65320</v>
      </c>
      <c r="T92" s="105">
        <f t="shared" si="12"/>
        <v>55200</v>
      </c>
    </row>
    <row r="93" spans="1:20" s="100" customFormat="1" x14ac:dyDescent="0.25">
      <c r="A93" s="100">
        <v>8102010</v>
      </c>
      <c r="B93" s="100">
        <v>70127731304</v>
      </c>
      <c r="C93" s="100" t="s">
        <v>399</v>
      </c>
      <c r="D93" s="100" t="s">
        <v>512</v>
      </c>
      <c r="E93" s="100" t="s">
        <v>492</v>
      </c>
      <c r="F93" s="103" t="s">
        <v>1057</v>
      </c>
      <c r="G93" s="102">
        <v>18721</v>
      </c>
      <c r="H93" s="103" t="s">
        <v>920</v>
      </c>
      <c r="I93" s="103" t="s">
        <v>921</v>
      </c>
      <c r="J93" s="103" t="s">
        <v>1578</v>
      </c>
      <c r="K93" s="103" t="s">
        <v>1110</v>
      </c>
      <c r="L93" s="103" t="s">
        <v>1112</v>
      </c>
      <c r="M93" s="102">
        <v>40924</v>
      </c>
      <c r="N93" s="105">
        <v>4600</v>
      </c>
      <c r="O93" s="105">
        <v>0</v>
      </c>
      <c r="P93" s="105">
        <v>76.666666666666671</v>
      </c>
      <c r="Q93" s="105">
        <f t="shared" si="9"/>
        <v>4676.666666666667</v>
      </c>
      <c r="R93" s="105">
        <f t="shared" si="10"/>
        <v>9200</v>
      </c>
      <c r="S93" s="105">
        <f t="shared" si="11"/>
        <v>65320</v>
      </c>
      <c r="T93" s="105">
        <f t="shared" si="12"/>
        <v>55200</v>
      </c>
    </row>
    <row r="94" spans="1:20" s="91" customFormat="1" x14ac:dyDescent="0.25">
      <c r="A94" s="91">
        <v>8102010</v>
      </c>
      <c r="B94" s="91">
        <v>70127731304</v>
      </c>
      <c r="C94" s="91" t="s">
        <v>399</v>
      </c>
      <c r="D94" s="91" t="s">
        <v>528</v>
      </c>
      <c r="E94" s="91" t="s">
        <v>499</v>
      </c>
      <c r="F94" s="94" t="s">
        <v>1058</v>
      </c>
      <c r="G94" s="93">
        <v>16302</v>
      </c>
      <c r="H94" s="94" t="s">
        <v>922</v>
      </c>
      <c r="I94" s="94" t="s">
        <v>923</v>
      </c>
      <c r="J94" s="94" t="s">
        <v>1578</v>
      </c>
      <c r="K94" s="94" t="s">
        <v>1110</v>
      </c>
      <c r="L94" s="94" t="s">
        <v>1113</v>
      </c>
      <c r="M94" s="93">
        <v>40924</v>
      </c>
      <c r="N94" s="97">
        <v>4000</v>
      </c>
      <c r="O94" s="97">
        <v>0</v>
      </c>
      <c r="P94" s="97">
        <v>66.666666666666671</v>
      </c>
      <c r="Q94" s="97">
        <f t="shared" si="9"/>
        <v>4066.6666666666665</v>
      </c>
      <c r="R94" s="97">
        <f t="shared" si="10"/>
        <v>8000</v>
      </c>
      <c r="S94" s="97">
        <f t="shared" si="11"/>
        <v>56800</v>
      </c>
      <c r="T94" s="97">
        <f t="shared" si="12"/>
        <v>48000</v>
      </c>
    </row>
    <row r="95" spans="1:20" s="91" customFormat="1" x14ac:dyDescent="0.25">
      <c r="A95" s="91">
        <v>8102010</v>
      </c>
      <c r="B95" s="91">
        <v>70127731304</v>
      </c>
      <c r="C95" s="91" t="s">
        <v>399</v>
      </c>
      <c r="D95" s="91" t="s">
        <v>514</v>
      </c>
      <c r="E95" s="91" t="s">
        <v>551</v>
      </c>
      <c r="F95" s="94" t="s">
        <v>1059</v>
      </c>
      <c r="G95" s="93">
        <v>31132</v>
      </c>
      <c r="H95" s="94" t="s">
        <v>924</v>
      </c>
      <c r="I95" s="94" t="s">
        <v>925</v>
      </c>
      <c r="J95" s="94" t="s">
        <v>1578</v>
      </c>
      <c r="K95" s="94" t="s">
        <v>1116</v>
      </c>
      <c r="L95" s="94" t="s">
        <v>1117</v>
      </c>
      <c r="M95" s="93">
        <v>42618</v>
      </c>
      <c r="N95" s="97">
        <v>6218</v>
      </c>
      <c r="O95" s="97">
        <v>0</v>
      </c>
      <c r="P95" s="97">
        <v>103.63333333333334</v>
      </c>
      <c r="Q95" s="97">
        <f t="shared" si="9"/>
        <v>6321.6333333333332</v>
      </c>
      <c r="R95" s="97">
        <f t="shared" si="10"/>
        <v>12436</v>
      </c>
      <c r="S95" s="97">
        <f t="shared" si="11"/>
        <v>88295.6</v>
      </c>
      <c r="T95" s="97">
        <f t="shared" si="12"/>
        <v>74616</v>
      </c>
    </row>
    <row r="96" spans="1:20" s="91" customFormat="1" x14ac:dyDescent="0.25">
      <c r="A96" s="91">
        <v>8102010</v>
      </c>
      <c r="B96" s="91">
        <v>70127731304</v>
      </c>
      <c r="C96" s="91" t="s">
        <v>399</v>
      </c>
      <c r="D96" s="91" t="s">
        <v>493</v>
      </c>
      <c r="E96" s="91" t="s">
        <v>497</v>
      </c>
      <c r="F96" s="94" t="s">
        <v>1060</v>
      </c>
      <c r="G96" s="93">
        <v>28438</v>
      </c>
      <c r="H96" s="94" t="s">
        <v>926</v>
      </c>
      <c r="I96" s="94" t="s">
        <v>927</v>
      </c>
      <c r="J96" s="94" t="s">
        <v>1578</v>
      </c>
      <c r="K96" s="94" t="s">
        <v>1116</v>
      </c>
      <c r="L96" s="94" t="s">
        <v>735</v>
      </c>
      <c r="M96" s="93">
        <v>40924</v>
      </c>
      <c r="N96" s="97">
        <v>5612</v>
      </c>
      <c r="O96" s="97">
        <v>0</v>
      </c>
      <c r="P96" s="97">
        <v>93.533333333333317</v>
      </c>
      <c r="Q96" s="97">
        <f t="shared" si="9"/>
        <v>5705.5333333333338</v>
      </c>
      <c r="R96" s="97">
        <f t="shared" si="10"/>
        <v>11224</v>
      </c>
      <c r="S96" s="97">
        <f t="shared" si="11"/>
        <v>79690.400000000009</v>
      </c>
      <c r="T96" s="97">
        <f t="shared" si="12"/>
        <v>67344</v>
      </c>
    </row>
    <row r="97" spans="1:20" s="91" customFormat="1" x14ac:dyDescent="0.25">
      <c r="A97" s="91">
        <v>8102010</v>
      </c>
      <c r="B97" s="91">
        <v>70127731304</v>
      </c>
      <c r="C97" s="91" t="s">
        <v>399</v>
      </c>
      <c r="D97" s="91" t="s">
        <v>853</v>
      </c>
      <c r="E97" s="91" t="s">
        <v>500</v>
      </c>
      <c r="F97" s="94" t="s">
        <v>1061</v>
      </c>
      <c r="G97" s="93">
        <v>24343</v>
      </c>
      <c r="H97" s="94" t="s">
        <v>928</v>
      </c>
      <c r="I97" s="94" t="s">
        <v>929</v>
      </c>
      <c r="J97" s="94" t="s">
        <v>1578</v>
      </c>
      <c r="K97" s="94" t="s">
        <v>1110</v>
      </c>
      <c r="L97" s="94" t="s">
        <v>1113</v>
      </c>
      <c r="M97" s="93">
        <v>40924</v>
      </c>
      <c r="N97" s="97">
        <v>4904</v>
      </c>
      <c r="O97" s="97">
        <v>0</v>
      </c>
      <c r="P97" s="97">
        <v>81.733333333333334</v>
      </c>
      <c r="Q97" s="97">
        <f t="shared" si="9"/>
        <v>4985.7333333333336</v>
      </c>
      <c r="R97" s="97">
        <f t="shared" si="10"/>
        <v>9808</v>
      </c>
      <c r="S97" s="97">
        <f t="shared" si="11"/>
        <v>69636.800000000003</v>
      </c>
      <c r="T97" s="97">
        <f t="shared" si="12"/>
        <v>58848</v>
      </c>
    </row>
    <row r="98" spans="1:20" s="91" customFormat="1" x14ac:dyDescent="0.25">
      <c r="A98" s="91">
        <v>8102010</v>
      </c>
      <c r="B98" s="91">
        <v>70127731304</v>
      </c>
      <c r="C98" s="91" t="s">
        <v>399</v>
      </c>
      <c r="D98" s="91" t="s">
        <v>501</v>
      </c>
      <c r="E98" s="91" t="s">
        <v>491</v>
      </c>
      <c r="F98" s="94" t="s">
        <v>1062</v>
      </c>
      <c r="G98" s="93">
        <v>26446</v>
      </c>
      <c r="H98" s="94" t="s">
        <v>930</v>
      </c>
      <c r="I98" s="94" t="s">
        <v>931</v>
      </c>
      <c r="J98" s="94" t="s">
        <v>1578</v>
      </c>
      <c r="K98" s="94" t="s">
        <v>1116</v>
      </c>
      <c r="L98" s="94" t="s">
        <v>1118</v>
      </c>
      <c r="M98" s="93">
        <v>40924</v>
      </c>
      <c r="N98" s="97">
        <v>13868</v>
      </c>
      <c r="O98" s="97">
        <v>0</v>
      </c>
      <c r="P98" s="97">
        <v>231.1333333333333</v>
      </c>
      <c r="Q98" s="97">
        <f t="shared" si="9"/>
        <v>14099.133333333333</v>
      </c>
      <c r="R98" s="97">
        <f t="shared" si="10"/>
        <v>27736</v>
      </c>
      <c r="S98" s="97">
        <f t="shared" si="11"/>
        <v>196925.6</v>
      </c>
      <c r="T98" s="97">
        <f t="shared" si="12"/>
        <v>166416</v>
      </c>
    </row>
    <row r="99" spans="1:20" s="100" customFormat="1" x14ac:dyDescent="0.25">
      <c r="A99" s="100">
        <v>8102010</v>
      </c>
      <c r="B99" s="100">
        <v>70127731304</v>
      </c>
      <c r="C99" s="100" t="s">
        <v>399</v>
      </c>
      <c r="D99" s="100" t="s">
        <v>500</v>
      </c>
      <c r="E99" s="100" t="s">
        <v>500</v>
      </c>
      <c r="F99" s="103" t="s">
        <v>1063</v>
      </c>
      <c r="G99" s="102">
        <v>26354</v>
      </c>
      <c r="H99" s="103" t="s">
        <v>932</v>
      </c>
      <c r="I99" s="103" t="s">
        <v>933</v>
      </c>
      <c r="J99" s="103" t="s">
        <v>1578</v>
      </c>
      <c r="K99" s="103" t="s">
        <v>1110</v>
      </c>
      <c r="L99" s="103" t="s">
        <v>1115</v>
      </c>
      <c r="M99" s="102">
        <v>40924</v>
      </c>
      <c r="N99" s="105">
        <v>4600</v>
      </c>
      <c r="O99" s="105">
        <v>0</v>
      </c>
      <c r="P99" s="105">
        <v>76.666666666666671</v>
      </c>
      <c r="Q99" s="105">
        <f t="shared" si="9"/>
        <v>4676.666666666667</v>
      </c>
      <c r="R99" s="105">
        <f t="shared" si="10"/>
        <v>9200</v>
      </c>
      <c r="S99" s="105">
        <f t="shared" si="11"/>
        <v>65320</v>
      </c>
      <c r="T99" s="105">
        <f t="shared" si="12"/>
        <v>55200</v>
      </c>
    </row>
    <row r="100" spans="1:20" s="91" customFormat="1" x14ac:dyDescent="0.25">
      <c r="A100" s="91">
        <v>8102010</v>
      </c>
      <c r="B100" s="91">
        <v>70127731304</v>
      </c>
      <c r="C100" s="91" t="s">
        <v>399</v>
      </c>
      <c r="D100" s="91" t="s">
        <v>858</v>
      </c>
      <c r="E100" s="91" t="s">
        <v>500</v>
      </c>
      <c r="F100" s="94" t="s">
        <v>1064</v>
      </c>
      <c r="G100" s="93">
        <v>33351</v>
      </c>
      <c r="H100" s="94" t="s">
        <v>934</v>
      </c>
      <c r="I100" s="94" t="s">
        <v>935</v>
      </c>
      <c r="J100" s="94" t="s">
        <v>1578</v>
      </c>
      <c r="K100" s="94" t="s">
        <v>1110</v>
      </c>
      <c r="L100" s="94" t="s">
        <v>1582</v>
      </c>
      <c r="M100" s="93">
        <v>40924</v>
      </c>
      <c r="N100" s="97">
        <v>6218</v>
      </c>
      <c r="O100" s="97">
        <v>0</v>
      </c>
      <c r="P100" s="97">
        <v>103.63333333333334</v>
      </c>
      <c r="Q100" s="97">
        <f t="shared" si="9"/>
        <v>6321.6333333333332</v>
      </c>
      <c r="R100" s="97">
        <f t="shared" si="10"/>
        <v>12436</v>
      </c>
      <c r="S100" s="97">
        <f t="shared" si="11"/>
        <v>88295.6</v>
      </c>
      <c r="T100" s="97">
        <f t="shared" si="12"/>
        <v>74616</v>
      </c>
    </row>
    <row r="101" spans="1:20" s="91" customFormat="1" x14ac:dyDescent="0.25">
      <c r="A101" s="91">
        <v>8102010</v>
      </c>
      <c r="B101" s="91">
        <v>70127731304</v>
      </c>
      <c r="C101" s="91" t="s">
        <v>399</v>
      </c>
      <c r="D101" s="91" t="s">
        <v>498</v>
      </c>
      <c r="E101" s="91" t="s">
        <v>501</v>
      </c>
      <c r="F101" s="94" t="s">
        <v>1065</v>
      </c>
      <c r="G101" s="93">
        <v>30810</v>
      </c>
      <c r="H101" s="94" t="s">
        <v>936</v>
      </c>
      <c r="I101" s="94" t="s">
        <v>937</v>
      </c>
      <c r="J101" s="94" t="s">
        <v>1578</v>
      </c>
      <c r="K101" s="94" t="s">
        <v>1116</v>
      </c>
      <c r="L101" s="94" t="s">
        <v>1119</v>
      </c>
      <c r="M101" s="93">
        <v>42038</v>
      </c>
      <c r="N101" s="97">
        <v>6218</v>
      </c>
      <c r="O101" s="97">
        <v>0</v>
      </c>
      <c r="P101" s="97">
        <v>103.63333333333334</v>
      </c>
      <c r="Q101" s="97">
        <f t="shared" si="9"/>
        <v>6321.6333333333332</v>
      </c>
      <c r="R101" s="97">
        <f t="shared" si="10"/>
        <v>12436</v>
      </c>
      <c r="S101" s="97">
        <f t="shared" si="11"/>
        <v>88295.6</v>
      </c>
      <c r="T101" s="97">
        <f t="shared" si="12"/>
        <v>74616</v>
      </c>
    </row>
    <row r="102" spans="1:20" s="100" customFormat="1" x14ac:dyDescent="0.25">
      <c r="A102" s="100">
        <v>8102010</v>
      </c>
      <c r="B102" s="100">
        <v>70127731304</v>
      </c>
      <c r="C102" s="100" t="s">
        <v>399</v>
      </c>
      <c r="D102" s="100" t="s">
        <v>855</v>
      </c>
      <c r="E102" s="100" t="s">
        <v>856</v>
      </c>
      <c r="F102" s="103" t="s">
        <v>1066</v>
      </c>
      <c r="G102" s="102">
        <v>30889</v>
      </c>
      <c r="H102" s="103" t="s">
        <v>938</v>
      </c>
      <c r="I102" s="103" t="s">
        <v>939</v>
      </c>
      <c r="J102" s="103" t="s">
        <v>1578</v>
      </c>
      <c r="K102" s="103" t="s">
        <v>1116</v>
      </c>
      <c r="L102" s="103" t="s">
        <v>1120</v>
      </c>
      <c r="M102" s="102">
        <v>42476</v>
      </c>
      <c r="N102" s="105">
        <v>4600</v>
      </c>
      <c r="O102" s="105">
        <v>0</v>
      </c>
      <c r="P102" s="105">
        <v>76.666666666666671</v>
      </c>
      <c r="Q102" s="105">
        <f t="shared" si="9"/>
        <v>4676.666666666667</v>
      </c>
      <c r="R102" s="105">
        <f t="shared" si="10"/>
        <v>9200</v>
      </c>
      <c r="S102" s="105">
        <f t="shared" si="11"/>
        <v>65320</v>
      </c>
      <c r="T102" s="105">
        <f t="shared" si="12"/>
        <v>55200</v>
      </c>
    </row>
    <row r="103" spans="1:20" s="91" customFormat="1" x14ac:dyDescent="0.25">
      <c r="A103" s="91">
        <v>8102010</v>
      </c>
      <c r="B103" s="91">
        <v>70127731304</v>
      </c>
      <c r="C103" s="91" t="s">
        <v>399</v>
      </c>
      <c r="D103" s="91" t="s">
        <v>538</v>
      </c>
      <c r="E103" s="91" t="s">
        <v>857</v>
      </c>
      <c r="F103" s="94" t="s">
        <v>1067</v>
      </c>
      <c r="G103" s="93">
        <v>29820</v>
      </c>
      <c r="H103" s="94" t="s">
        <v>940</v>
      </c>
      <c r="I103" s="94" t="s">
        <v>941</v>
      </c>
      <c r="J103" s="94" t="s">
        <v>1578</v>
      </c>
      <c r="K103" s="94" t="s">
        <v>1110</v>
      </c>
      <c r="L103" s="94" t="s">
        <v>1121</v>
      </c>
      <c r="M103" s="93">
        <v>42514</v>
      </c>
      <c r="N103" s="97">
        <v>10058</v>
      </c>
      <c r="O103" s="97">
        <v>0</v>
      </c>
      <c r="P103" s="97">
        <v>167.63333333333333</v>
      </c>
      <c r="Q103" s="97">
        <f t="shared" si="9"/>
        <v>10225.633333333333</v>
      </c>
      <c r="R103" s="97">
        <f t="shared" si="10"/>
        <v>20116</v>
      </c>
      <c r="S103" s="97">
        <f t="shared" si="11"/>
        <v>142823.6</v>
      </c>
      <c r="T103" s="97">
        <f t="shared" si="12"/>
        <v>120696</v>
      </c>
    </row>
    <row r="104" spans="1:20" s="91" customFormat="1" x14ac:dyDescent="0.25">
      <c r="A104" s="91">
        <v>8102010</v>
      </c>
      <c r="B104" s="91">
        <v>70127731304</v>
      </c>
      <c r="C104" s="91" t="s">
        <v>399</v>
      </c>
      <c r="D104" s="91" t="s">
        <v>499</v>
      </c>
      <c r="E104" s="91" t="s">
        <v>511</v>
      </c>
      <c r="F104" s="94" t="s">
        <v>1068</v>
      </c>
      <c r="G104" s="93">
        <v>29394</v>
      </c>
      <c r="H104" s="94" t="s">
        <v>942</v>
      </c>
      <c r="I104" s="94" t="s">
        <v>943</v>
      </c>
      <c r="J104" s="94" t="s">
        <v>1578</v>
      </c>
      <c r="K104" s="94" t="s">
        <v>1122</v>
      </c>
      <c r="L104" s="94" t="s">
        <v>714</v>
      </c>
      <c r="M104" s="93">
        <v>42506</v>
      </c>
      <c r="N104" s="97">
        <v>7640</v>
      </c>
      <c r="O104" s="97">
        <v>0</v>
      </c>
      <c r="P104" s="97">
        <v>127.33333333333331</v>
      </c>
      <c r="Q104" s="97">
        <f t="shared" si="9"/>
        <v>7767.333333333333</v>
      </c>
      <c r="R104" s="97">
        <f t="shared" si="10"/>
        <v>15280</v>
      </c>
      <c r="S104" s="97">
        <f t="shared" si="11"/>
        <v>108488</v>
      </c>
      <c r="T104" s="97">
        <f t="shared" si="12"/>
        <v>91680</v>
      </c>
    </row>
    <row r="105" spans="1:20" s="91" customFormat="1" x14ac:dyDescent="0.25">
      <c r="A105" s="91">
        <v>8102010</v>
      </c>
      <c r="B105" s="91">
        <v>70127731304</v>
      </c>
      <c r="C105" s="91" t="s">
        <v>399</v>
      </c>
      <c r="D105" s="91" t="s">
        <v>508</v>
      </c>
      <c r="E105" s="91" t="s">
        <v>859</v>
      </c>
      <c r="F105" s="94" t="s">
        <v>1069</v>
      </c>
      <c r="G105" s="93">
        <v>32188</v>
      </c>
      <c r="H105" s="94" t="s">
        <v>944</v>
      </c>
      <c r="I105" s="94" t="s">
        <v>945</v>
      </c>
      <c r="J105" s="94" t="s">
        <v>1578</v>
      </c>
      <c r="K105" s="94" t="s">
        <v>753</v>
      </c>
      <c r="L105" s="94" t="s">
        <v>754</v>
      </c>
      <c r="M105" s="93">
        <v>42618</v>
      </c>
      <c r="N105" s="97">
        <v>10058</v>
      </c>
      <c r="O105" s="97">
        <v>0</v>
      </c>
      <c r="P105" s="97">
        <v>167.63333333333333</v>
      </c>
      <c r="Q105" s="97">
        <f t="shared" si="9"/>
        <v>10225.633333333333</v>
      </c>
      <c r="R105" s="97">
        <f t="shared" si="10"/>
        <v>20116</v>
      </c>
      <c r="S105" s="97">
        <f t="shared" si="11"/>
        <v>142823.6</v>
      </c>
      <c r="T105" s="97">
        <f t="shared" si="12"/>
        <v>120696</v>
      </c>
    </row>
    <row r="106" spans="1:20" s="91" customFormat="1" x14ac:dyDescent="0.25">
      <c r="A106" s="91">
        <v>8102010</v>
      </c>
      <c r="B106" s="91">
        <v>70127731304</v>
      </c>
      <c r="C106" s="91" t="s">
        <v>399</v>
      </c>
      <c r="D106" s="91" t="s">
        <v>513</v>
      </c>
      <c r="E106" s="91" t="s">
        <v>861</v>
      </c>
      <c r="F106" s="94" t="s">
        <v>1070</v>
      </c>
      <c r="G106" s="93">
        <v>32083</v>
      </c>
      <c r="H106" s="94" t="s">
        <v>946</v>
      </c>
      <c r="I106" s="94" t="s">
        <v>947</v>
      </c>
      <c r="J106" s="94" t="s">
        <v>1578</v>
      </c>
      <c r="K106" s="94" t="s">
        <v>1116</v>
      </c>
      <c r="L106" s="94" t="s">
        <v>1123</v>
      </c>
      <c r="M106" s="93">
        <v>42618</v>
      </c>
      <c r="N106" s="97">
        <v>8838</v>
      </c>
      <c r="O106" s="97">
        <v>0</v>
      </c>
      <c r="P106" s="97">
        <v>147.29999999999998</v>
      </c>
      <c r="Q106" s="97">
        <f t="shared" si="9"/>
        <v>8985.2999999999993</v>
      </c>
      <c r="R106" s="97">
        <f t="shared" si="10"/>
        <v>17676</v>
      </c>
      <c r="S106" s="97">
        <f t="shared" si="11"/>
        <v>125499.59999999999</v>
      </c>
      <c r="T106" s="97">
        <f t="shared" si="12"/>
        <v>106056</v>
      </c>
    </row>
    <row r="107" spans="1:20" s="91" customFormat="1" x14ac:dyDescent="0.25">
      <c r="A107" s="91">
        <v>8102010</v>
      </c>
      <c r="B107" s="91">
        <v>70127731304</v>
      </c>
      <c r="C107" s="91" t="s">
        <v>399</v>
      </c>
      <c r="D107" s="91" t="s">
        <v>492</v>
      </c>
      <c r="E107" s="91" t="s">
        <v>499</v>
      </c>
      <c r="F107" s="94" t="s">
        <v>1071</v>
      </c>
      <c r="G107" s="93">
        <v>31181</v>
      </c>
      <c r="H107" s="94" t="s">
        <v>948</v>
      </c>
      <c r="I107" s="94" t="s">
        <v>949</v>
      </c>
      <c r="J107" s="94" t="s">
        <v>1578</v>
      </c>
      <c r="K107" s="94" t="s">
        <v>1116</v>
      </c>
      <c r="L107" s="94" t="s">
        <v>765</v>
      </c>
      <c r="M107" s="93">
        <v>42618</v>
      </c>
      <c r="N107" s="97">
        <v>7640</v>
      </c>
      <c r="O107" s="97">
        <v>0</v>
      </c>
      <c r="P107" s="97">
        <v>127.33333333333331</v>
      </c>
      <c r="Q107" s="97">
        <f t="shared" si="9"/>
        <v>7767.333333333333</v>
      </c>
      <c r="R107" s="97">
        <f t="shared" si="10"/>
        <v>15280</v>
      </c>
      <c r="S107" s="97">
        <f t="shared" si="11"/>
        <v>108488</v>
      </c>
      <c r="T107" s="97">
        <f t="shared" si="12"/>
        <v>91680</v>
      </c>
    </row>
    <row r="108" spans="1:20" s="91" customFormat="1" x14ac:dyDescent="0.25">
      <c r="A108" s="91">
        <v>8102010</v>
      </c>
      <c r="B108" s="91">
        <v>70127731304</v>
      </c>
      <c r="C108" s="91" t="s">
        <v>399</v>
      </c>
      <c r="D108" s="91" t="s">
        <v>498</v>
      </c>
      <c r="E108" s="91" t="s">
        <v>537</v>
      </c>
      <c r="F108" s="94" t="s">
        <v>1072</v>
      </c>
      <c r="G108" s="93">
        <v>33346</v>
      </c>
      <c r="H108" s="94" t="s">
        <v>950</v>
      </c>
      <c r="I108" s="94" t="s">
        <v>951</v>
      </c>
      <c r="J108" s="94" t="s">
        <v>1578</v>
      </c>
      <c r="K108" s="94" t="s">
        <v>1116</v>
      </c>
      <c r="L108" s="94" t="s">
        <v>765</v>
      </c>
      <c r="M108" s="93">
        <v>42618</v>
      </c>
      <c r="N108" s="97">
        <v>7640</v>
      </c>
      <c r="O108" s="97">
        <v>0</v>
      </c>
      <c r="P108" s="97">
        <v>127.33333333333331</v>
      </c>
      <c r="Q108" s="97">
        <f t="shared" si="9"/>
        <v>7767.333333333333</v>
      </c>
      <c r="R108" s="97">
        <f t="shared" si="10"/>
        <v>15280</v>
      </c>
      <c r="S108" s="97">
        <f t="shared" si="11"/>
        <v>108488</v>
      </c>
      <c r="T108" s="97">
        <f t="shared" si="12"/>
        <v>91680</v>
      </c>
    </row>
    <row r="109" spans="1:20" s="91" customFormat="1" x14ac:dyDescent="0.25">
      <c r="A109" s="91">
        <v>8102010</v>
      </c>
      <c r="B109" s="91">
        <v>70127731304</v>
      </c>
      <c r="C109" s="91" t="s">
        <v>399</v>
      </c>
      <c r="D109" s="91" t="s">
        <v>862</v>
      </c>
      <c r="E109" s="91" t="s">
        <v>862</v>
      </c>
      <c r="F109" s="94" t="s">
        <v>1073</v>
      </c>
      <c r="G109" s="93">
        <v>17960</v>
      </c>
      <c r="H109" s="94" t="s">
        <v>952</v>
      </c>
      <c r="I109" s="94" t="s">
        <v>953</v>
      </c>
      <c r="J109" s="94" t="s">
        <v>1578</v>
      </c>
      <c r="K109" s="94" t="s">
        <v>1110</v>
      </c>
      <c r="L109" s="94" t="s">
        <v>1124</v>
      </c>
      <c r="M109" s="93">
        <v>42618</v>
      </c>
      <c r="N109" s="97">
        <v>4000</v>
      </c>
      <c r="O109" s="97">
        <v>0</v>
      </c>
      <c r="P109" s="97">
        <v>66.666666666666671</v>
      </c>
      <c r="Q109" s="97">
        <f t="shared" si="9"/>
        <v>4066.6666666666665</v>
      </c>
      <c r="R109" s="97">
        <f t="shared" si="10"/>
        <v>8000</v>
      </c>
      <c r="S109" s="97">
        <f t="shared" si="11"/>
        <v>56800</v>
      </c>
      <c r="T109" s="97">
        <f t="shared" si="12"/>
        <v>48000</v>
      </c>
    </row>
    <row r="110" spans="1:20" s="91" customFormat="1" x14ac:dyDescent="0.25">
      <c r="A110" s="91">
        <v>8102010</v>
      </c>
      <c r="B110" s="91">
        <v>70127731304</v>
      </c>
      <c r="C110" s="91" t="s">
        <v>399</v>
      </c>
      <c r="D110" s="91" t="s">
        <v>508</v>
      </c>
      <c r="E110" s="91" t="s">
        <v>498</v>
      </c>
      <c r="F110" s="94" t="s">
        <v>1074</v>
      </c>
      <c r="G110" s="93">
        <v>32801</v>
      </c>
      <c r="H110" s="94" t="s">
        <v>954</v>
      </c>
      <c r="I110" s="94" t="s">
        <v>955</v>
      </c>
      <c r="J110" s="94" t="s">
        <v>1578</v>
      </c>
      <c r="K110" s="94" t="s">
        <v>1116</v>
      </c>
      <c r="L110" s="94" t="s">
        <v>1125</v>
      </c>
      <c r="M110" s="93">
        <v>42618</v>
      </c>
      <c r="N110" s="97">
        <v>7640</v>
      </c>
      <c r="O110" s="97">
        <v>0</v>
      </c>
      <c r="P110" s="97">
        <v>127.33333333333331</v>
      </c>
      <c r="Q110" s="97">
        <f t="shared" si="9"/>
        <v>7767.333333333333</v>
      </c>
      <c r="R110" s="97">
        <f t="shared" si="10"/>
        <v>15280</v>
      </c>
      <c r="S110" s="97">
        <f t="shared" si="11"/>
        <v>108488</v>
      </c>
      <c r="T110" s="97">
        <f t="shared" si="12"/>
        <v>91680</v>
      </c>
    </row>
    <row r="111" spans="1:20" s="91" customFormat="1" x14ac:dyDescent="0.25">
      <c r="A111" s="91">
        <v>8102010</v>
      </c>
      <c r="B111" s="91">
        <v>70127731304</v>
      </c>
      <c r="C111" s="91" t="s">
        <v>399</v>
      </c>
      <c r="D111" s="91" t="s">
        <v>497</v>
      </c>
      <c r="E111" s="91" t="s">
        <v>523</v>
      </c>
      <c r="F111" s="94" t="s">
        <v>1075</v>
      </c>
      <c r="G111" s="93">
        <v>28783</v>
      </c>
      <c r="H111" s="94" t="s">
        <v>956</v>
      </c>
      <c r="I111" s="94" t="s">
        <v>957</v>
      </c>
      <c r="J111" s="94" t="s">
        <v>1578</v>
      </c>
      <c r="K111" s="94" t="s">
        <v>1116</v>
      </c>
      <c r="L111" s="94" t="s">
        <v>1126</v>
      </c>
      <c r="M111" s="93">
        <v>42618</v>
      </c>
      <c r="N111" s="97">
        <v>5018</v>
      </c>
      <c r="O111" s="97">
        <v>0</v>
      </c>
      <c r="P111" s="97">
        <v>83.63333333333334</v>
      </c>
      <c r="Q111" s="97">
        <f t="shared" si="9"/>
        <v>5101.6333333333332</v>
      </c>
      <c r="R111" s="97">
        <f t="shared" si="10"/>
        <v>10036</v>
      </c>
      <c r="S111" s="97">
        <f t="shared" si="11"/>
        <v>71255.600000000006</v>
      </c>
      <c r="T111" s="97">
        <f t="shared" si="12"/>
        <v>60216</v>
      </c>
    </row>
    <row r="112" spans="1:20" s="91" customFormat="1" x14ac:dyDescent="0.25">
      <c r="A112" s="91">
        <v>8102010</v>
      </c>
      <c r="B112" s="91">
        <v>70127731304</v>
      </c>
      <c r="C112" s="91" t="s">
        <v>399</v>
      </c>
      <c r="D112" s="91" t="s">
        <v>491</v>
      </c>
      <c r="E112" s="91" t="s">
        <v>860</v>
      </c>
      <c r="F112" s="94" t="s">
        <v>778</v>
      </c>
      <c r="G112" s="93">
        <v>29402</v>
      </c>
      <c r="H112" s="94" t="s">
        <v>958</v>
      </c>
      <c r="I112" s="94" t="s">
        <v>959</v>
      </c>
      <c r="J112" s="94" t="s">
        <v>1578</v>
      </c>
      <c r="K112" s="94" t="s">
        <v>1127</v>
      </c>
      <c r="L112" s="94" t="s">
        <v>1128</v>
      </c>
      <c r="M112" s="93">
        <v>42618</v>
      </c>
      <c r="N112" s="97">
        <v>10058</v>
      </c>
      <c r="O112" s="97">
        <v>0</v>
      </c>
      <c r="P112" s="97">
        <v>167.63333333333333</v>
      </c>
      <c r="Q112" s="97">
        <f t="shared" si="9"/>
        <v>10225.633333333333</v>
      </c>
      <c r="R112" s="97">
        <f t="shared" si="10"/>
        <v>20116</v>
      </c>
      <c r="S112" s="97">
        <f t="shared" si="11"/>
        <v>142823.6</v>
      </c>
      <c r="T112" s="97">
        <f t="shared" si="12"/>
        <v>120696</v>
      </c>
    </row>
    <row r="113" spans="1:20" s="91" customFormat="1" x14ac:dyDescent="0.25">
      <c r="A113" s="91">
        <v>8102010</v>
      </c>
      <c r="B113" s="91">
        <v>70127731304</v>
      </c>
      <c r="C113" s="91" t="s">
        <v>399</v>
      </c>
      <c r="D113" s="91" t="s">
        <v>491</v>
      </c>
      <c r="E113" s="91" t="s">
        <v>513</v>
      </c>
      <c r="F113" s="94" t="s">
        <v>1076</v>
      </c>
      <c r="G113" s="93">
        <v>34253</v>
      </c>
      <c r="H113" s="94" t="s">
        <v>960</v>
      </c>
      <c r="I113" s="94" t="s">
        <v>961</v>
      </c>
      <c r="J113" s="94" t="s">
        <v>1578</v>
      </c>
      <c r="K113" s="94" t="s">
        <v>1127</v>
      </c>
      <c r="L113" s="94" t="s">
        <v>755</v>
      </c>
      <c r="M113" s="93">
        <v>42618</v>
      </c>
      <c r="N113" s="97">
        <v>7878</v>
      </c>
      <c r="O113" s="97">
        <v>0</v>
      </c>
      <c r="P113" s="97">
        <v>131.29999999999998</v>
      </c>
      <c r="Q113" s="97">
        <f t="shared" si="9"/>
        <v>8009.3</v>
      </c>
      <c r="R113" s="97">
        <f t="shared" si="10"/>
        <v>15756</v>
      </c>
      <c r="S113" s="97">
        <f t="shared" si="11"/>
        <v>111867.6</v>
      </c>
      <c r="T113" s="97">
        <f t="shared" si="12"/>
        <v>94536</v>
      </c>
    </row>
    <row r="114" spans="1:20" s="91" customFormat="1" x14ac:dyDescent="0.25">
      <c r="A114" s="91">
        <v>8102010</v>
      </c>
      <c r="B114" s="91">
        <v>70127731304</v>
      </c>
      <c r="C114" s="91" t="s">
        <v>399</v>
      </c>
      <c r="D114" s="91" t="s">
        <v>542</v>
      </c>
      <c r="E114" s="91" t="s">
        <v>513</v>
      </c>
      <c r="F114" s="94" t="s">
        <v>1077</v>
      </c>
      <c r="G114" s="93">
        <v>33893</v>
      </c>
      <c r="H114" s="94" t="s">
        <v>962</v>
      </c>
      <c r="I114" s="94" t="s">
        <v>963</v>
      </c>
      <c r="J114" s="94" t="s">
        <v>1578</v>
      </c>
      <c r="K114" s="94" t="s">
        <v>1129</v>
      </c>
      <c r="L114" s="94" t="s">
        <v>1130</v>
      </c>
      <c r="M114" s="93">
        <v>42618</v>
      </c>
      <c r="N114" s="97">
        <v>6218</v>
      </c>
      <c r="O114" s="97">
        <v>0</v>
      </c>
      <c r="P114" s="97">
        <v>103.63333333333334</v>
      </c>
      <c r="Q114" s="97">
        <f t="shared" si="9"/>
        <v>6321.6333333333332</v>
      </c>
      <c r="R114" s="97">
        <f t="shared" si="10"/>
        <v>12436</v>
      </c>
      <c r="S114" s="97">
        <f t="shared" si="11"/>
        <v>88295.6</v>
      </c>
      <c r="T114" s="97">
        <f t="shared" si="12"/>
        <v>74616</v>
      </c>
    </row>
    <row r="115" spans="1:20" s="91" customFormat="1" x14ac:dyDescent="0.25">
      <c r="A115" s="91">
        <v>8102010</v>
      </c>
      <c r="B115" s="91">
        <v>70127731304</v>
      </c>
      <c r="C115" s="91" t="s">
        <v>399</v>
      </c>
      <c r="D115" s="91" t="s">
        <v>521</v>
      </c>
      <c r="E115" s="91" t="s">
        <v>863</v>
      </c>
      <c r="F115" s="94" t="s">
        <v>1078</v>
      </c>
      <c r="G115" s="93">
        <v>31667</v>
      </c>
      <c r="H115" s="94" t="s">
        <v>964</v>
      </c>
      <c r="I115" s="94" t="s">
        <v>965</v>
      </c>
      <c r="J115" s="94" t="s">
        <v>1578</v>
      </c>
      <c r="K115" s="94" t="s">
        <v>1129</v>
      </c>
      <c r="L115" s="94" t="s">
        <v>1131</v>
      </c>
      <c r="M115" s="93">
        <v>42618</v>
      </c>
      <c r="N115" s="97">
        <v>5612</v>
      </c>
      <c r="O115" s="97">
        <v>0</v>
      </c>
      <c r="P115" s="97">
        <v>93.533333333333317</v>
      </c>
      <c r="Q115" s="97">
        <f t="shared" si="9"/>
        <v>5705.5333333333338</v>
      </c>
      <c r="R115" s="97">
        <f t="shared" si="10"/>
        <v>11224</v>
      </c>
      <c r="S115" s="97">
        <f t="shared" si="11"/>
        <v>79690.400000000009</v>
      </c>
      <c r="T115" s="97">
        <f t="shared" si="12"/>
        <v>67344</v>
      </c>
    </row>
    <row r="116" spans="1:20" s="91" customFormat="1" x14ac:dyDescent="0.25">
      <c r="A116" s="91">
        <v>8102010</v>
      </c>
      <c r="B116" s="91">
        <v>70127731304</v>
      </c>
      <c r="C116" s="91" t="s">
        <v>399</v>
      </c>
      <c r="D116" s="91" t="s">
        <v>506</v>
      </c>
      <c r="E116" s="91" t="s">
        <v>498</v>
      </c>
      <c r="F116" s="94" t="s">
        <v>1079</v>
      </c>
      <c r="G116" s="93">
        <v>34592</v>
      </c>
      <c r="H116" s="94" t="s">
        <v>966</v>
      </c>
      <c r="I116" s="94" t="s">
        <v>967</v>
      </c>
      <c r="J116" s="94" t="s">
        <v>1578</v>
      </c>
      <c r="K116" s="94" t="s">
        <v>1122</v>
      </c>
      <c r="L116" s="94" t="s">
        <v>1132</v>
      </c>
      <c r="M116" s="93">
        <v>42618</v>
      </c>
      <c r="N116" s="97">
        <v>10058</v>
      </c>
      <c r="O116" s="97">
        <v>0</v>
      </c>
      <c r="P116" s="97">
        <v>167.63333333333333</v>
      </c>
      <c r="Q116" s="97">
        <f t="shared" si="9"/>
        <v>10225.633333333333</v>
      </c>
      <c r="R116" s="97">
        <f t="shared" si="10"/>
        <v>20116</v>
      </c>
      <c r="S116" s="97">
        <f t="shared" si="11"/>
        <v>142823.6</v>
      </c>
      <c r="T116" s="97">
        <f t="shared" si="12"/>
        <v>120696</v>
      </c>
    </row>
    <row r="117" spans="1:20" s="91" customFormat="1" x14ac:dyDescent="0.25">
      <c r="A117" s="91">
        <v>8102010</v>
      </c>
      <c r="B117" s="91">
        <v>70127731304</v>
      </c>
      <c r="C117" s="91" t="s">
        <v>399</v>
      </c>
      <c r="D117" s="91" t="s">
        <v>865</v>
      </c>
      <c r="E117" s="91" t="s">
        <v>864</v>
      </c>
      <c r="F117" s="94" t="s">
        <v>1080</v>
      </c>
      <c r="G117" s="93">
        <v>32193</v>
      </c>
      <c r="H117" s="94" t="s">
        <v>968</v>
      </c>
      <c r="I117" s="94" t="s">
        <v>969</v>
      </c>
      <c r="J117" s="94" t="s">
        <v>1578</v>
      </c>
      <c r="K117" s="94" t="s">
        <v>1110</v>
      </c>
      <c r="L117" s="94" t="s">
        <v>1114</v>
      </c>
      <c r="M117" s="93">
        <v>42618</v>
      </c>
      <c r="N117" s="97">
        <v>8356</v>
      </c>
      <c r="O117" s="97">
        <v>0</v>
      </c>
      <c r="P117" s="97">
        <v>139.27000000000001</v>
      </c>
      <c r="Q117" s="97">
        <f t="shared" si="9"/>
        <v>8495.27</v>
      </c>
      <c r="R117" s="97">
        <f t="shared" si="10"/>
        <v>16712</v>
      </c>
      <c r="S117" s="97">
        <f t="shared" si="11"/>
        <v>118655.24</v>
      </c>
      <c r="T117" s="97">
        <f t="shared" si="12"/>
        <v>100272</v>
      </c>
    </row>
    <row r="118" spans="1:20" s="91" customFormat="1" x14ac:dyDescent="0.25">
      <c r="A118" s="91">
        <v>8102010</v>
      </c>
      <c r="B118" s="91">
        <v>70127731304</v>
      </c>
      <c r="C118" s="91" t="s">
        <v>399</v>
      </c>
      <c r="D118" s="91" t="s">
        <v>499</v>
      </c>
      <c r="E118" s="91" t="s">
        <v>524</v>
      </c>
      <c r="F118" s="94" t="s">
        <v>1081</v>
      </c>
      <c r="G118" s="93">
        <v>28320</v>
      </c>
      <c r="H118" s="94" t="s">
        <v>970</v>
      </c>
      <c r="I118" s="94" t="s">
        <v>971</v>
      </c>
      <c r="J118" s="94" t="s">
        <v>1578</v>
      </c>
      <c r="K118" s="94" t="s">
        <v>1110</v>
      </c>
      <c r="L118" s="94" t="s">
        <v>1114</v>
      </c>
      <c r="M118" s="93">
        <v>42618</v>
      </c>
      <c r="N118" s="97">
        <v>6218</v>
      </c>
      <c r="O118" s="97">
        <v>0</v>
      </c>
      <c r="P118" s="97">
        <v>103.63333333333334</v>
      </c>
      <c r="Q118" s="97">
        <f t="shared" si="9"/>
        <v>6321.6333333333332</v>
      </c>
      <c r="R118" s="97">
        <f t="shared" si="10"/>
        <v>12436</v>
      </c>
      <c r="S118" s="97">
        <f t="shared" si="11"/>
        <v>88295.6</v>
      </c>
      <c r="T118" s="97">
        <f t="shared" si="12"/>
        <v>74616</v>
      </c>
    </row>
    <row r="119" spans="1:20" s="91" customFormat="1" x14ac:dyDescent="0.25">
      <c r="A119" s="91">
        <v>8102010</v>
      </c>
      <c r="B119" s="91">
        <v>70127731304</v>
      </c>
      <c r="C119" s="91" t="s">
        <v>399</v>
      </c>
      <c r="D119" s="91" t="s">
        <v>500</v>
      </c>
      <c r="E119" s="91" t="s">
        <v>845</v>
      </c>
      <c r="F119" s="94" t="s">
        <v>1082</v>
      </c>
      <c r="G119" s="93">
        <v>27850</v>
      </c>
      <c r="H119" s="94" t="s">
        <v>972</v>
      </c>
      <c r="I119" s="94" t="s">
        <v>973</v>
      </c>
      <c r="J119" s="94" t="s">
        <v>1578</v>
      </c>
      <c r="K119" s="94" t="s">
        <v>1110</v>
      </c>
      <c r="L119" s="94" t="s">
        <v>1133</v>
      </c>
      <c r="M119" s="93">
        <v>42618</v>
      </c>
      <c r="N119" s="97">
        <v>8356</v>
      </c>
      <c r="O119" s="97">
        <v>0</v>
      </c>
      <c r="P119" s="97">
        <v>139.26666666666668</v>
      </c>
      <c r="Q119" s="97">
        <f t="shared" si="9"/>
        <v>8495.2666666666664</v>
      </c>
      <c r="R119" s="97">
        <f t="shared" si="10"/>
        <v>16712</v>
      </c>
      <c r="S119" s="97">
        <f t="shared" si="11"/>
        <v>118655.2</v>
      </c>
      <c r="T119" s="97">
        <f t="shared" si="12"/>
        <v>100272</v>
      </c>
    </row>
    <row r="120" spans="1:20" s="91" customFormat="1" x14ac:dyDescent="0.25">
      <c r="A120" s="91">
        <v>8102010</v>
      </c>
      <c r="B120" s="91">
        <v>70127731304</v>
      </c>
      <c r="C120" s="91" t="s">
        <v>399</v>
      </c>
      <c r="D120" s="91" t="s">
        <v>867</v>
      </c>
      <c r="E120" s="91" t="s">
        <v>866</v>
      </c>
      <c r="F120" s="94" t="s">
        <v>1083</v>
      </c>
      <c r="G120" s="93">
        <v>26139</v>
      </c>
      <c r="H120" s="94" t="s">
        <v>974</v>
      </c>
      <c r="I120" s="94" t="s">
        <v>975</v>
      </c>
      <c r="J120" s="94" t="s">
        <v>1578</v>
      </c>
      <c r="K120" s="94" t="s">
        <v>1110</v>
      </c>
      <c r="L120" s="94" t="s">
        <v>714</v>
      </c>
      <c r="M120" s="93">
        <v>42618</v>
      </c>
      <c r="N120" s="97">
        <v>6218</v>
      </c>
      <c r="O120" s="97">
        <v>0</v>
      </c>
      <c r="P120" s="97">
        <v>103.63333333333334</v>
      </c>
      <c r="Q120" s="97">
        <f t="shared" si="9"/>
        <v>6321.6333333333332</v>
      </c>
      <c r="R120" s="97">
        <f t="shared" si="10"/>
        <v>12436</v>
      </c>
      <c r="S120" s="97">
        <f t="shared" si="11"/>
        <v>88295.6</v>
      </c>
      <c r="T120" s="97">
        <f t="shared" si="12"/>
        <v>74616</v>
      </c>
    </row>
    <row r="121" spans="1:20" s="91" customFormat="1" x14ac:dyDescent="0.25">
      <c r="A121" s="91">
        <v>8102010</v>
      </c>
      <c r="B121" s="91">
        <v>70127731304</v>
      </c>
      <c r="C121" s="91" t="s">
        <v>399</v>
      </c>
      <c r="D121" s="91" t="s">
        <v>508</v>
      </c>
      <c r="E121" s="91" t="s">
        <v>500</v>
      </c>
      <c r="F121" s="94" t="s">
        <v>1084</v>
      </c>
      <c r="G121" s="93">
        <v>34737</v>
      </c>
      <c r="H121" s="94" t="s">
        <v>976</v>
      </c>
      <c r="I121" s="94" t="s">
        <v>977</v>
      </c>
      <c r="J121" s="94" t="s">
        <v>1578</v>
      </c>
      <c r="K121" s="94" t="s">
        <v>1110</v>
      </c>
      <c r="L121" s="94" t="s">
        <v>1114</v>
      </c>
      <c r="M121" s="93">
        <v>42618</v>
      </c>
      <c r="N121" s="97">
        <v>7640</v>
      </c>
      <c r="O121" s="97">
        <v>0</v>
      </c>
      <c r="P121" s="97">
        <v>127.33333333333331</v>
      </c>
      <c r="Q121" s="97">
        <f t="shared" si="9"/>
        <v>7767.333333333333</v>
      </c>
      <c r="R121" s="97">
        <f t="shared" si="10"/>
        <v>15280</v>
      </c>
      <c r="S121" s="97">
        <f t="shared" si="11"/>
        <v>108488</v>
      </c>
      <c r="T121" s="97">
        <f t="shared" si="12"/>
        <v>91680</v>
      </c>
    </row>
    <row r="122" spans="1:20" s="91" customFormat="1" x14ac:dyDescent="0.25">
      <c r="A122" s="91">
        <v>8102010</v>
      </c>
      <c r="B122" s="91">
        <v>70127731304</v>
      </c>
      <c r="C122" s="91" t="s">
        <v>399</v>
      </c>
      <c r="D122" s="91" t="s">
        <v>869</v>
      </c>
      <c r="E122" s="91" t="s">
        <v>868</v>
      </c>
      <c r="F122" s="94" t="s">
        <v>1055</v>
      </c>
      <c r="G122" s="93">
        <v>30189</v>
      </c>
      <c r="H122" s="94" t="s">
        <v>978</v>
      </c>
      <c r="I122" s="94" t="s">
        <v>979</v>
      </c>
      <c r="J122" s="94" t="s">
        <v>1578</v>
      </c>
      <c r="K122" s="94" t="s">
        <v>1110</v>
      </c>
      <c r="L122" s="94" t="s">
        <v>1134</v>
      </c>
      <c r="M122" s="93">
        <v>42618</v>
      </c>
      <c r="N122" s="97">
        <v>13868</v>
      </c>
      <c r="O122" s="97">
        <v>0</v>
      </c>
      <c r="P122" s="97">
        <v>231.1333333333333</v>
      </c>
      <c r="Q122" s="97">
        <f t="shared" si="9"/>
        <v>14099.133333333333</v>
      </c>
      <c r="R122" s="97">
        <f t="shared" si="10"/>
        <v>27736</v>
      </c>
      <c r="S122" s="97">
        <f t="shared" si="11"/>
        <v>196925.6</v>
      </c>
      <c r="T122" s="97">
        <f t="shared" si="12"/>
        <v>166416</v>
      </c>
    </row>
    <row r="123" spans="1:20" s="91" customFormat="1" x14ac:dyDescent="0.25">
      <c r="A123" s="91">
        <v>8102010</v>
      </c>
      <c r="B123" s="91">
        <v>70127731304</v>
      </c>
      <c r="C123" s="91" t="s">
        <v>399</v>
      </c>
      <c r="D123" s="91" t="s">
        <v>870</v>
      </c>
      <c r="E123" s="91" t="s">
        <v>490</v>
      </c>
      <c r="F123" s="94" t="s">
        <v>1085</v>
      </c>
      <c r="G123" s="93">
        <v>32742</v>
      </c>
      <c r="H123" s="94" t="s">
        <v>980</v>
      </c>
      <c r="I123" s="94" t="s">
        <v>981</v>
      </c>
      <c r="J123" s="94" t="s">
        <v>1578</v>
      </c>
      <c r="K123" s="94" t="s">
        <v>1135</v>
      </c>
      <c r="L123" s="94" t="s">
        <v>1136</v>
      </c>
      <c r="M123" s="93">
        <v>42618</v>
      </c>
      <c r="N123" s="97">
        <v>11324</v>
      </c>
      <c r="O123" s="97">
        <v>0</v>
      </c>
      <c r="P123" s="97">
        <v>188.73333333333332</v>
      </c>
      <c r="Q123" s="97">
        <f t="shared" si="9"/>
        <v>11512.733333333334</v>
      </c>
      <c r="R123" s="97">
        <f t="shared" si="10"/>
        <v>22648</v>
      </c>
      <c r="S123" s="97">
        <f t="shared" si="11"/>
        <v>160800.79999999999</v>
      </c>
      <c r="T123" s="97">
        <f t="shared" si="12"/>
        <v>135888</v>
      </c>
    </row>
    <row r="124" spans="1:20" s="91" customFormat="1" x14ac:dyDescent="0.25">
      <c r="A124" s="91">
        <v>8102010</v>
      </c>
      <c r="B124" s="91">
        <v>70127731304</v>
      </c>
      <c r="C124" s="91" t="s">
        <v>399</v>
      </c>
      <c r="D124" s="91" t="s">
        <v>497</v>
      </c>
      <c r="E124" s="91" t="s">
        <v>497</v>
      </c>
      <c r="F124" s="94" t="s">
        <v>1086</v>
      </c>
      <c r="G124" s="93">
        <v>32691</v>
      </c>
      <c r="H124" s="94" t="s">
        <v>982</v>
      </c>
      <c r="I124" s="94" t="s">
        <v>983</v>
      </c>
      <c r="J124" s="94" t="s">
        <v>1578</v>
      </c>
      <c r="K124" s="94" t="s">
        <v>711</v>
      </c>
      <c r="L124" s="94" t="s">
        <v>765</v>
      </c>
      <c r="M124" s="93">
        <v>42618</v>
      </c>
      <c r="N124" s="97">
        <v>7640</v>
      </c>
      <c r="O124" s="97">
        <v>0</v>
      </c>
      <c r="P124" s="97">
        <v>127.33333333333331</v>
      </c>
      <c r="Q124" s="97">
        <f t="shared" si="9"/>
        <v>7767.333333333333</v>
      </c>
      <c r="R124" s="97">
        <f t="shared" si="10"/>
        <v>15280</v>
      </c>
      <c r="S124" s="97">
        <f t="shared" si="11"/>
        <v>108488</v>
      </c>
      <c r="T124" s="97">
        <f t="shared" si="12"/>
        <v>91680</v>
      </c>
    </row>
    <row r="125" spans="1:20" s="91" customFormat="1" x14ac:dyDescent="0.25">
      <c r="A125" s="91">
        <v>8102010</v>
      </c>
      <c r="B125" s="91">
        <v>70127731304</v>
      </c>
      <c r="C125" s="91" t="s">
        <v>399</v>
      </c>
      <c r="D125" s="91" t="s">
        <v>537</v>
      </c>
      <c r="E125" s="91" t="s">
        <v>871</v>
      </c>
      <c r="F125" s="94" t="s">
        <v>1087</v>
      </c>
      <c r="G125" s="93">
        <v>26796</v>
      </c>
      <c r="H125" s="94" t="s">
        <v>984</v>
      </c>
      <c r="I125" s="94" t="s">
        <v>985</v>
      </c>
      <c r="J125" s="94" t="s">
        <v>1578</v>
      </c>
      <c r="K125" s="94" t="s">
        <v>1129</v>
      </c>
      <c r="L125" s="94" t="s">
        <v>1137</v>
      </c>
      <c r="M125" s="93">
        <v>42618</v>
      </c>
      <c r="N125" s="97">
        <v>13868</v>
      </c>
      <c r="O125" s="97">
        <v>0</v>
      </c>
      <c r="P125" s="97">
        <v>231.1333333333333</v>
      </c>
      <c r="Q125" s="97">
        <f t="shared" si="9"/>
        <v>14099.133333333333</v>
      </c>
      <c r="R125" s="97">
        <f t="shared" si="10"/>
        <v>27736</v>
      </c>
      <c r="S125" s="97">
        <f t="shared" si="11"/>
        <v>196925.6</v>
      </c>
      <c r="T125" s="97">
        <f t="shared" si="12"/>
        <v>166416</v>
      </c>
    </row>
    <row r="126" spans="1:20" s="91" customFormat="1" x14ac:dyDescent="0.25">
      <c r="A126" s="91">
        <v>8102010</v>
      </c>
      <c r="B126" s="91">
        <v>70127731304</v>
      </c>
      <c r="C126" s="91" t="s">
        <v>399</v>
      </c>
      <c r="D126" s="91" t="s">
        <v>512</v>
      </c>
      <c r="E126" s="91" t="s">
        <v>503</v>
      </c>
      <c r="F126" s="94" t="s">
        <v>1088</v>
      </c>
      <c r="G126" s="93">
        <v>33235</v>
      </c>
      <c r="H126" s="94" t="s">
        <v>986</v>
      </c>
      <c r="I126" s="94" t="s">
        <v>987</v>
      </c>
      <c r="J126" s="94" t="s">
        <v>1578</v>
      </c>
      <c r="K126" s="94" t="s">
        <v>1127</v>
      </c>
      <c r="L126" s="94" t="s">
        <v>1138</v>
      </c>
      <c r="M126" s="93">
        <v>42618</v>
      </c>
      <c r="N126" s="97">
        <v>13868</v>
      </c>
      <c r="O126" s="97">
        <v>0</v>
      </c>
      <c r="P126" s="97">
        <v>231.1333333333333</v>
      </c>
      <c r="Q126" s="97">
        <f t="shared" si="9"/>
        <v>14099.133333333333</v>
      </c>
      <c r="R126" s="97">
        <f t="shared" si="10"/>
        <v>27736</v>
      </c>
      <c r="S126" s="97">
        <f t="shared" si="11"/>
        <v>196925.6</v>
      </c>
      <c r="T126" s="97">
        <f t="shared" si="12"/>
        <v>166416</v>
      </c>
    </row>
    <row r="127" spans="1:20" s="91" customFormat="1" x14ac:dyDescent="0.25">
      <c r="A127" s="91">
        <v>8102010</v>
      </c>
      <c r="B127" s="91">
        <v>70127731304</v>
      </c>
      <c r="C127" s="91" t="s">
        <v>399</v>
      </c>
      <c r="D127" s="91" t="s">
        <v>529</v>
      </c>
      <c r="E127" s="91" t="s">
        <v>498</v>
      </c>
      <c r="F127" s="94" t="s">
        <v>1089</v>
      </c>
      <c r="G127" s="93">
        <v>33040</v>
      </c>
      <c r="H127" s="94" t="s">
        <v>988</v>
      </c>
      <c r="I127" s="94" t="s">
        <v>989</v>
      </c>
      <c r="J127" s="94" t="s">
        <v>1578</v>
      </c>
      <c r="K127" s="94" t="s">
        <v>1127</v>
      </c>
      <c r="L127" s="94" t="s">
        <v>1139</v>
      </c>
      <c r="M127" s="93">
        <v>42618</v>
      </c>
      <c r="N127" s="97">
        <v>7640</v>
      </c>
      <c r="O127" s="97">
        <v>0</v>
      </c>
      <c r="P127" s="97">
        <v>127.33333333333331</v>
      </c>
      <c r="Q127" s="97">
        <f t="shared" si="9"/>
        <v>7767.333333333333</v>
      </c>
      <c r="R127" s="97">
        <f t="shared" si="10"/>
        <v>15280</v>
      </c>
      <c r="S127" s="97">
        <f t="shared" si="11"/>
        <v>108488</v>
      </c>
      <c r="T127" s="97">
        <f t="shared" si="12"/>
        <v>91680</v>
      </c>
    </row>
    <row r="128" spans="1:20" s="91" customFormat="1" x14ac:dyDescent="0.25">
      <c r="A128" s="91">
        <v>8102010</v>
      </c>
      <c r="B128" s="91">
        <v>70127731304</v>
      </c>
      <c r="C128" s="91" t="s">
        <v>399</v>
      </c>
      <c r="D128" s="91" t="s">
        <v>521</v>
      </c>
      <c r="E128" s="91" t="s">
        <v>500</v>
      </c>
      <c r="F128" s="94" t="s">
        <v>1090</v>
      </c>
      <c r="G128" s="93">
        <v>27983</v>
      </c>
      <c r="H128" s="94" t="s">
        <v>990</v>
      </c>
      <c r="I128" s="94" t="s">
        <v>991</v>
      </c>
      <c r="J128" s="94" t="s">
        <v>1578</v>
      </c>
      <c r="K128" s="94" t="s">
        <v>1110</v>
      </c>
      <c r="L128" s="94" t="s">
        <v>1140</v>
      </c>
      <c r="M128" s="93">
        <v>42618</v>
      </c>
      <c r="N128" s="97">
        <v>12596</v>
      </c>
      <c r="O128" s="97">
        <v>0</v>
      </c>
      <c r="P128" s="97">
        <v>209.93333333333337</v>
      </c>
      <c r="Q128" s="97">
        <f t="shared" si="9"/>
        <v>12805.933333333332</v>
      </c>
      <c r="R128" s="97">
        <f t="shared" si="10"/>
        <v>25192</v>
      </c>
      <c r="S128" s="97">
        <f t="shared" si="11"/>
        <v>178863.19999999998</v>
      </c>
      <c r="T128" s="97">
        <f t="shared" si="12"/>
        <v>151152</v>
      </c>
    </row>
    <row r="129" spans="1:20" s="91" customFormat="1" x14ac:dyDescent="0.25">
      <c r="A129" s="91">
        <v>8102010</v>
      </c>
      <c r="B129" s="91">
        <v>70127731304</v>
      </c>
      <c r="C129" s="91" t="s">
        <v>399</v>
      </c>
      <c r="D129" s="91" t="s">
        <v>513</v>
      </c>
      <c r="E129" s="91" t="s">
        <v>546</v>
      </c>
      <c r="F129" s="94" t="s">
        <v>1091</v>
      </c>
      <c r="G129" s="93">
        <v>27664</v>
      </c>
      <c r="H129" s="94" t="s">
        <v>992</v>
      </c>
      <c r="I129" s="94" t="s">
        <v>993</v>
      </c>
      <c r="J129" s="94" t="s">
        <v>1578</v>
      </c>
      <c r="K129" s="94" t="s">
        <v>727</v>
      </c>
      <c r="L129" s="94" t="s">
        <v>1141</v>
      </c>
      <c r="M129" s="93">
        <v>42618</v>
      </c>
      <c r="N129" s="97">
        <v>13868</v>
      </c>
      <c r="O129" s="97">
        <v>0</v>
      </c>
      <c r="P129" s="97">
        <v>231.1333333333333</v>
      </c>
      <c r="Q129" s="97">
        <f t="shared" si="9"/>
        <v>14099.133333333333</v>
      </c>
      <c r="R129" s="97">
        <f t="shared" si="10"/>
        <v>27736</v>
      </c>
      <c r="S129" s="97">
        <f t="shared" si="11"/>
        <v>196925.6</v>
      </c>
      <c r="T129" s="97">
        <f t="shared" si="12"/>
        <v>166416</v>
      </c>
    </row>
    <row r="130" spans="1:20" s="91" customFormat="1" x14ac:dyDescent="0.25">
      <c r="A130" s="91">
        <v>8102010</v>
      </c>
      <c r="B130" s="91">
        <v>70127731304</v>
      </c>
      <c r="C130" s="91" t="s">
        <v>399</v>
      </c>
      <c r="D130" s="91" t="s">
        <v>872</v>
      </c>
      <c r="E130" s="91" t="s">
        <v>512</v>
      </c>
      <c r="F130" s="94" t="s">
        <v>1092</v>
      </c>
      <c r="G130" s="93">
        <v>28788</v>
      </c>
      <c r="H130" s="94" t="s">
        <v>994</v>
      </c>
      <c r="I130" s="94" t="s">
        <v>995</v>
      </c>
      <c r="J130" s="94" t="s">
        <v>1578</v>
      </c>
      <c r="K130" s="94" t="s">
        <v>1116</v>
      </c>
      <c r="L130" s="94" t="s">
        <v>1142</v>
      </c>
      <c r="M130" s="93">
        <v>42618</v>
      </c>
      <c r="N130" s="97">
        <v>11324</v>
      </c>
      <c r="O130" s="97">
        <v>0</v>
      </c>
      <c r="P130" s="97">
        <v>188.73333333333332</v>
      </c>
      <c r="Q130" s="97">
        <f t="shared" si="9"/>
        <v>11512.733333333334</v>
      </c>
      <c r="R130" s="97">
        <f t="shared" si="10"/>
        <v>22648</v>
      </c>
      <c r="S130" s="97">
        <f t="shared" si="11"/>
        <v>160800.79999999999</v>
      </c>
      <c r="T130" s="97">
        <f t="shared" si="12"/>
        <v>135888</v>
      </c>
    </row>
    <row r="131" spans="1:20" s="91" customFormat="1" ht="14.25" customHeight="1" x14ac:dyDescent="0.25">
      <c r="A131" s="91">
        <v>8102010</v>
      </c>
      <c r="B131" s="91">
        <v>70127731304</v>
      </c>
      <c r="C131" s="91" t="s">
        <v>399</v>
      </c>
      <c r="D131" s="91" t="s">
        <v>513</v>
      </c>
      <c r="E131" s="91" t="s">
        <v>877</v>
      </c>
      <c r="F131" s="94" t="s">
        <v>1093</v>
      </c>
      <c r="G131" s="93">
        <v>28934</v>
      </c>
      <c r="H131" s="94" t="s">
        <v>996</v>
      </c>
      <c r="I131" s="94" t="s">
        <v>997</v>
      </c>
      <c r="J131" s="94" t="s">
        <v>1578</v>
      </c>
      <c r="K131" s="94" t="s">
        <v>1116</v>
      </c>
      <c r="L131" s="94" t="s">
        <v>1143</v>
      </c>
      <c r="M131" s="93">
        <v>42618</v>
      </c>
      <c r="N131" s="97">
        <f>24140+6538</f>
        <v>30678</v>
      </c>
      <c r="O131" s="97">
        <v>0</v>
      </c>
      <c r="P131" s="97">
        <v>402.33333333333326</v>
      </c>
      <c r="Q131" s="97">
        <f t="shared" ref="Q131:Q194" si="17">+N131+P131</f>
        <v>31080.333333333332</v>
      </c>
      <c r="R131" s="97">
        <v>48280</v>
      </c>
      <c r="S131" s="97">
        <f t="shared" ref="S131:S194" si="18">+Q131*12+R131</f>
        <v>421244</v>
      </c>
      <c r="T131" s="97">
        <f t="shared" ref="T131:T194" si="19">+N131*12</f>
        <v>368136</v>
      </c>
    </row>
    <row r="132" spans="1:20" s="91" customFormat="1" x14ac:dyDescent="0.25">
      <c r="A132" s="91">
        <v>8102010</v>
      </c>
      <c r="B132" s="91">
        <v>70127731304</v>
      </c>
      <c r="C132" s="91" t="s">
        <v>399</v>
      </c>
      <c r="D132" s="91" t="s">
        <v>873</v>
      </c>
      <c r="E132" s="91" t="s">
        <v>845</v>
      </c>
      <c r="F132" s="94" t="s">
        <v>1094</v>
      </c>
      <c r="G132" s="93">
        <v>29109</v>
      </c>
      <c r="H132" s="94" t="s">
        <v>998</v>
      </c>
      <c r="I132" s="94" t="s">
        <v>999</v>
      </c>
      <c r="J132" s="94" t="s">
        <v>1578</v>
      </c>
      <c r="K132" s="94" t="s">
        <v>1144</v>
      </c>
      <c r="L132" s="94" t="s">
        <v>765</v>
      </c>
      <c r="M132" s="93">
        <v>42659</v>
      </c>
      <c r="N132" s="97">
        <v>6218</v>
      </c>
      <c r="O132" s="97">
        <v>0</v>
      </c>
      <c r="P132" s="97">
        <v>103.63333333333334</v>
      </c>
      <c r="Q132" s="97">
        <f t="shared" si="17"/>
        <v>6321.6333333333332</v>
      </c>
      <c r="R132" s="97">
        <f t="shared" ref="R132:R194" si="20">+N132*2</f>
        <v>12436</v>
      </c>
      <c r="S132" s="97">
        <f t="shared" si="18"/>
        <v>88295.6</v>
      </c>
      <c r="T132" s="97">
        <f t="shared" si="19"/>
        <v>74616</v>
      </c>
    </row>
    <row r="133" spans="1:20" s="91" customFormat="1" x14ac:dyDescent="0.25">
      <c r="A133" s="91">
        <v>8102010</v>
      </c>
      <c r="B133" s="91">
        <v>70127731304</v>
      </c>
      <c r="C133" s="91" t="s">
        <v>399</v>
      </c>
      <c r="D133" s="91" t="s">
        <v>521</v>
      </c>
      <c r="E133" s="91" t="s">
        <v>521</v>
      </c>
      <c r="F133" s="94" t="s">
        <v>1095</v>
      </c>
      <c r="G133" s="93">
        <v>28264</v>
      </c>
      <c r="H133" s="94" t="s">
        <v>1000</v>
      </c>
      <c r="I133" s="94" t="s">
        <v>1001</v>
      </c>
      <c r="J133" s="94" t="s">
        <v>1578</v>
      </c>
      <c r="K133" s="94" t="s">
        <v>1110</v>
      </c>
      <c r="L133" s="94" t="s">
        <v>1145</v>
      </c>
      <c r="M133" s="93">
        <v>42659</v>
      </c>
      <c r="N133" s="97">
        <v>6462</v>
      </c>
      <c r="O133" s="97">
        <v>0</v>
      </c>
      <c r="P133" s="97">
        <v>107.69999999999999</v>
      </c>
      <c r="Q133" s="97">
        <f t="shared" si="17"/>
        <v>6569.7</v>
      </c>
      <c r="R133" s="97">
        <f t="shared" si="20"/>
        <v>12924</v>
      </c>
      <c r="S133" s="97">
        <f t="shared" si="18"/>
        <v>91760.4</v>
      </c>
      <c r="T133" s="97">
        <f t="shared" si="19"/>
        <v>77544</v>
      </c>
    </row>
    <row r="134" spans="1:20" s="91" customFormat="1" x14ac:dyDescent="0.25">
      <c r="A134" s="91">
        <v>8102010</v>
      </c>
      <c r="B134" s="91">
        <v>70127731304</v>
      </c>
      <c r="C134" s="91" t="s">
        <v>399</v>
      </c>
      <c r="D134" s="91" t="s">
        <v>490</v>
      </c>
      <c r="E134" s="91" t="s">
        <v>542</v>
      </c>
      <c r="F134" s="94" t="s">
        <v>1096</v>
      </c>
      <c r="G134" s="93">
        <v>30435</v>
      </c>
      <c r="H134" s="94" t="s">
        <v>1002</v>
      </c>
      <c r="I134" s="94" t="s">
        <v>1003</v>
      </c>
      <c r="J134" s="94" t="s">
        <v>1578</v>
      </c>
      <c r="K134" s="94" t="s">
        <v>1110</v>
      </c>
      <c r="L134" s="94" t="s">
        <v>1145</v>
      </c>
      <c r="M134" s="93">
        <v>42659</v>
      </c>
      <c r="N134" s="97">
        <v>5738</v>
      </c>
      <c r="O134" s="97">
        <v>0</v>
      </c>
      <c r="P134" s="97">
        <v>95.633333333333326</v>
      </c>
      <c r="Q134" s="97">
        <f t="shared" si="17"/>
        <v>5833.6333333333332</v>
      </c>
      <c r="R134" s="97">
        <f t="shared" si="20"/>
        <v>11476</v>
      </c>
      <c r="S134" s="97">
        <f t="shared" si="18"/>
        <v>81479.600000000006</v>
      </c>
      <c r="T134" s="97">
        <f t="shared" si="19"/>
        <v>68856</v>
      </c>
    </row>
    <row r="135" spans="1:20" s="91" customFormat="1" x14ac:dyDescent="0.25">
      <c r="A135" s="91">
        <v>8102010</v>
      </c>
      <c r="B135" s="91">
        <v>70127731304</v>
      </c>
      <c r="C135" s="91" t="s">
        <v>399</v>
      </c>
      <c r="D135" s="91" t="s">
        <v>508</v>
      </c>
      <c r="E135" s="91" t="s">
        <v>494</v>
      </c>
      <c r="F135" s="94" t="s">
        <v>1097</v>
      </c>
      <c r="G135" s="93">
        <v>27232</v>
      </c>
      <c r="H135" s="94" t="s">
        <v>1004</v>
      </c>
      <c r="I135" s="94" t="s">
        <v>1005</v>
      </c>
      <c r="J135" s="94" t="s">
        <v>1578</v>
      </c>
      <c r="K135" s="94" t="s">
        <v>1110</v>
      </c>
      <c r="L135" s="94" t="s">
        <v>1146</v>
      </c>
      <c r="M135" s="93">
        <v>42659</v>
      </c>
      <c r="N135" s="97">
        <v>4200</v>
      </c>
      <c r="O135" s="97">
        <v>0</v>
      </c>
      <c r="P135" s="97">
        <v>70</v>
      </c>
      <c r="Q135" s="97">
        <f t="shared" si="17"/>
        <v>4270</v>
      </c>
      <c r="R135" s="97">
        <f t="shared" si="20"/>
        <v>8400</v>
      </c>
      <c r="S135" s="97">
        <f t="shared" si="18"/>
        <v>59640</v>
      </c>
      <c r="T135" s="97">
        <f t="shared" si="19"/>
        <v>50400</v>
      </c>
    </row>
    <row r="136" spans="1:20" s="91" customFormat="1" x14ac:dyDescent="0.25">
      <c r="A136" s="91">
        <v>8102010</v>
      </c>
      <c r="B136" s="91">
        <v>70127731304</v>
      </c>
      <c r="C136" s="91" t="s">
        <v>399</v>
      </c>
      <c r="D136" s="91" t="s">
        <v>538</v>
      </c>
      <c r="E136" s="91" t="s">
        <v>518</v>
      </c>
      <c r="F136" s="94" t="s">
        <v>1098</v>
      </c>
      <c r="G136" s="93">
        <v>26407</v>
      </c>
      <c r="H136" s="94" t="s">
        <v>1006</v>
      </c>
      <c r="I136" s="94" t="s">
        <v>1007</v>
      </c>
      <c r="J136" s="94" t="s">
        <v>1578</v>
      </c>
      <c r="K136" s="94" t="s">
        <v>1110</v>
      </c>
      <c r="L136" s="94" t="s">
        <v>1146</v>
      </c>
      <c r="M136" s="93">
        <v>42690</v>
      </c>
      <c r="N136" s="97">
        <v>5612</v>
      </c>
      <c r="O136" s="97">
        <v>0</v>
      </c>
      <c r="P136" s="97">
        <v>93.533333333333317</v>
      </c>
      <c r="Q136" s="97">
        <f t="shared" si="17"/>
        <v>5705.5333333333338</v>
      </c>
      <c r="R136" s="97">
        <f t="shared" si="20"/>
        <v>11224</v>
      </c>
      <c r="S136" s="97">
        <f t="shared" si="18"/>
        <v>79690.400000000009</v>
      </c>
      <c r="T136" s="97">
        <f t="shared" si="19"/>
        <v>67344</v>
      </c>
    </row>
    <row r="137" spans="1:20" s="91" customFormat="1" x14ac:dyDescent="0.25">
      <c r="A137" s="91">
        <v>8102010</v>
      </c>
      <c r="B137" s="91">
        <v>70127731304</v>
      </c>
      <c r="C137" s="91" t="s">
        <v>399</v>
      </c>
      <c r="D137" s="91" t="s">
        <v>874</v>
      </c>
      <c r="E137" s="91" t="s">
        <v>500</v>
      </c>
      <c r="F137" s="94" t="s">
        <v>1099</v>
      </c>
      <c r="G137" s="93">
        <v>22999</v>
      </c>
      <c r="H137" s="94" t="s">
        <v>1008</v>
      </c>
      <c r="I137" s="94" t="s">
        <v>1009</v>
      </c>
      <c r="J137" s="94" t="s">
        <v>1578</v>
      </c>
      <c r="K137" s="94" t="s">
        <v>1110</v>
      </c>
      <c r="L137" s="94" t="s">
        <v>1146</v>
      </c>
      <c r="M137" s="93">
        <v>42675</v>
      </c>
      <c r="N137" s="97">
        <v>5612</v>
      </c>
      <c r="O137" s="97">
        <v>0</v>
      </c>
      <c r="P137" s="97">
        <v>93.533333333333317</v>
      </c>
      <c r="Q137" s="97">
        <f t="shared" si="17"/>
        <v>5705.5333333333338</v>
      </c>
      <c r="R137" s="97">
        <f t="shared" si="20"/>
        <v>11224</v>
      </c>
      <c r="S137" s="97">
        <f t="shared" si="18"/>
        <v>79690.400000000009</v>
      </c>
      <c r="T137" s="97">
        <f t="shared" si="19"/>
        <v>67344</v>
      </c>
    </row>
    <row r="138" spans="1:20" s="91" customFormat="1" x14ac:dyDescent="0.25">
      <c r="A138" s="91">
        <v>8102010</v>
      </c>
      <c r="B138" s="91">
        <v>70127731304</v>
      </c>
      <c r="C138" s="91" t="s">
        <v>399</v>
      </c>
      <c r="D138" s="91" t="s">
        <v>499</v>
      </c>
      <c r="E138" s="91" t="s">
        <v>878</v>
      </c>
      <c r="F138" s="94" t="s">
        <v>1080</v>
      </c>
      <c r="G138" s="93">
        <v>19984</v>
      </c>
      <c r="H138" s="94" t="s">
        <v>1010</v>
      </c>
      <c r="I138" s="94" t="s">
        <v>1011</v>
      </c>
      <c r="J138" s="94" t="s">
        <v>1578</v>
      </c>
      <c r="K138" s="94" t="s">
        <v>1110</v>
      </c>
      <c r="L138" s="94" t="s">
        <v>1146</v>
      </c>
      <c r="M138" s="93">
        <v>42690</v>
      </c>
      <c r="N138" s="97">
        <v>6218</v>
      </c>
      <c r="O138" s="97">
        <v>0</v>
      </c>
      <c r="P138" s="97">
        <v>103.63333333333334</v>
      </c>
      <c r="Q138" s="97">
        <f t="shared" si="17"/>
        <v>6321.6333333333332</v>
      </c>
      <c r="R138" s="97">
        <f t="shared" si="20"/>
        <v>12436</v>
      </c>
      <c r="S138" s="97">
        <f t="shared" si="18"/>
        <v>88295.6</v>
      </c>
      <c r="T138" s="97">
        <f t="shared" si="19"/>
        <v>74616</v>
      </c>
    </row>
    <row r="139" spans="1:20" s="91" customFormat="1" x14ac:dyDescent="0.25">
      <c r="A139" s="91">
        <v>8102010</v>
      </c>
      <c r="B139" s="91">
        <v>70127731304</v>
      </c>
      <c r="C139" s="91" t="s">
        <v>399</v>
      </c>
      <c r="D139" s="91" t="s">
        <v>875</v>
      </c>
      <c r="E139" s="91" t="s">
        <v>538</v>
      </c>
      <c r="F139" s="94" t="s">
        <v>1047</v>
      </c>
      <c r="G139" s="93">
        <v>21983</v>
      </c>
      <c r="H139" s="94" t="s">
        <v>1012</v>
      </c>
      <c r="I139" s="94" t="s">
        <v>1013</v>
      </c>
      <c r="J139" s="94" t="s">
        <v>1578</v>
      </c>
      <c r="K139" s="94" t="s">
        <v>1110</v>
      </c>
      <c r="L139" s="94" t="s">
        <v>1146</v>
      </c>
      <c r="M139" s="93">
        <v>42690</v>
      </c>
      <c r="N139" s="97">
        <v>6218</v>
      </c>
      <c r="O139" s="97">
        <v>0</v>
      </c>
      <c r="P139" s="97">
        <v>103.63333333333334</v>
      </c>
      <c r="Q139" s="97">
        <f t="shared" si="17"/>
        <v>6321.6333333333332</v>
      </c>
      <c r="R139" s="97">
        <f t="shared" si="20"/>
        <v>12436</v>
      </c>
      <c r="S139" s="97">
        <f t="shared" si="18"/>
        <v>88295.6</v>
      </c>
      <c r="T139" s="97">
        <f t="shared" si="19"/>
        <v>74616</v>
      </c>
    </row>
    <row r="140" spans="1:20" s="91" customFormat="1" x14ac:dyDescent="0.25">
      <c r="A140" s="91">
        <v>8102010</v>
      </c>
      <c r="B140" s="91">
        <v>70127731304</v>
      </c>
      <c r="C140" s="91" t="s">
        <v>399</v>
      </c>
      <c r="D140" s="91" t="s">
        <v>876</v>
      </c>
      <c r="E140" s="91" t="s">
        <v>521</v>
      </c>
      <c r="F140" s="94" t="s">
        <v>1100</v>
      </c>
      <c r="G140" s="93">
        <v>33636</v>
      </c>
      <c r="H140" s="94" t="s">
        <v>1014</v>
      </c>
      <c r="I140" s="94" t="s">
        <v>1015</v>
      </c>
      <c r="J140" s="94" t="s">
        <v>1578</v>
      </c>
      <c r="K140" s="94" t="s">
        <v>1110</v>
      </c>
      <c r="L140" s="94" t="s">
        <v>1146</v>
      </c>
      <c r="M140" s="93">
        <v>42690</v>
      </c>
      <c r="N140" s="97">
        <v>6218</v>
      </c>
      <c r="O140" s="97">
        <v>0</v>
      </c>
      <c r="P140" s="97">
        <v>103.63333333333334</v>
      </c>
      <c r="Q140" s="97">
        <f t="shared" si="17"/>
        <v>6321.6333333333332</v>
      </c>
      <c r="R140" s="97">
        <f t="shared" si="20"/>
        <v>12436</v>
      </c>
      <c r="S140" s="97">
        <f t="shared" si="18"/>
        <v>88295.6</v>
      </c>
      <c r="T140" s="97">
        <f t="shared" si="19"/>
        <v>74616</v>
      </c>
    </row>
    <row r="141" spans="1:20" s="91" customFormat="1" x14ac:dyDescent="0.25">
      <c r="A141" s="91">
        <v>8102010</v>
      </c>
      <c r="B141" s="91">
        <v>70127731304</v>
      </c>
      <c r="C141" s="91" t="s">
        <v>399</v>
      </c>
      <c r="D141" s="91" t="s">
        <v>521</v>
      </c>
      <c r="E141" s="91" t="s">
        <v>879</v>
      </c>
      <c r="F141" s="94" t="s">
        <v>1101</v>
      </c>
      <c r="G141" s="93">
        <v>30899</v>
      </c>
      <c r="H141" s="94" t="s">
        <v>1016</v>
      </c>
      <c r="I141" s="94" t="s">
        <v>1017</v>
      </c>
      <c r="J141" s="94" t="s">
        <v>1578</v>
      </c>
      <c r="K141" s="94" t="s">
        <v>753</v>
      </c>
      <c r="L141" s="94" t="s">
        <v>1147</v>
      </c>
      <c r="M141" s="93">
        <v>43160</v>
      </c>
      <c r="N141" s="97">
        <f>24140+6538</f>
        <v>30678</v>
      </c>
      <c r="O141" s="97">
        <v>0</v>
      </c>
      <c r="P141" s="97">
        <v>402.33333333333326</v>
      </c>
      <c r="Q141" s="97">
        <f t="shared" si="17"/>
        <v>31080.333333333332</v>
      </c>
      <c r="R141" s="97">
        <v>48280</v>
      </c>
      <c r="S141" s="97">
        <f>+Q141*12+R141</f>
        <v>421244</v>
      </c>
      <c r="T141" s="97">
        <f t="shared" si="19"/>
        <v>368136</v>
      </c>
    </row>
    <row r="142" spans="1:20" s="91" customFormat="1" x14ac:dyDescent="0.25">
      <c r="A142" s="91">
        <v>8102010</v>
      </c>
      <c r="B142" s="91">
        <v>70127731304</v>
      </c>
      <c r="C142" s="91" t="s">
        <v>399</v>
      </c>
      <c r="D142" s="91" t="s">
        <v>848</v>
      </c>
      <c r="E142" s="91" t="s">
        <v>497</v>
      </c>
      <c r="F142" s="94" t="s">
        <v>1102</v>
      </c>
      <c r="G142" s="93">
        <v>28248</v>
      </c>
      <c r="H142" s="94" t="s">
        <v>1018</v>
      </c>
      <c r="I142" s="94" t="s">
        <v>1019</v>
      </c>
      <c r="J142" s="94" t="s">
        <v>1578</v>
      </c>
      <c r="K142" s="94" t="s">
        <v>1148</v>
      </c>
      <c r="L142" s="94" t="s">
        <v>765</v>
      </c>
      <c r="M142" s="93">
        <v>43175</v>
      </c>
      <c r="N142" s="97">
        <v>13868</v>
      </c>
      <c r="O142" s="97">
        <v>0</v>
      </c>
      <c r="P142" s="97">
        <v>231.1333333333333</v>
      </c>
      <c r="Q142" s="97">
        <f t="shared" si="17"/>
        <v>14099.133333333333</v>
      </c>
      <c r="R142" s="97">
        <f t="shared" si="20"/>
        <v>27736</v>
      </c>
      <c r="S142" s="97">
        <f t="shared" si="18"/>
        <v>196925.6</v>
      </c>
      <c r="T142" s="97">
        <f t="shared" si="19"/>
        <v>166416</v>
      </c>
    </row>
    <row r="143" spans="1:20" s="91" customFormat="1" x14ac:dyDescent="0.25">
      <c r="A143" s="91">
        <v>8102010</v>
      </c>
      <c r="B143" s="91">
        <v>70127731304</v>
      </c>
      <c r="C143" s="91" t="s">
        <v>399</v>
      </c>
      <c r="D143" s="91" t="s">
        <v>490</v>
      </c>
      <c r="E143" s="91" t="s">
        <v>880</v>
      </c>
      <c r="F143" s="94" t="s">
        <v>1103</v>
      </c>
      <c r="G143" s="93">
        <v>32707</v>
      </c>
      <c r="H143" s="94" t="s">
        <v>1020</v>
      </c>
      <c r="I143" s="94" t="s">
        <v>1021</v>
      </c>
      <c r="J143" s="94" t="s">
        <v>1578</v>
      </c>
      <c r="K143" s="94" t="s">
        <v>753</v>
      </c>
      <c r="L143" s="94" t="s">
        <v>1149</v>
      </c>
      <c r="M143" s="93">
        <v>43221</v>
      </c>
      <c r="N143" s="97">
        <v>13868</v>
      </c>
      <c r="O143" s="97">
        <v>0</v>
      </c>
      <c r="P143" s="97">
        <v>231.1333333333333</v>
      </c>
      <c r="Q143" s="97">
        <f t="shared" si="17"/>
        <v>14099.133333333333</v>
      </c>
      <c r="R143" s="97">
        <f t="shared" si="20"/>
        <v>27736</v>
      </c>
      <c r="S143" s="97">
        <f t="shared" si="18"/>
        <v>196925.6</v>
      </c>
      <c r="T143" s="97">
        <f t="shared" si="19"/>
        <v>166416</v>
      </c>
    </row>
    <row r="144" spans="1:20" s="91" customFormat="1" x14ac:dyDescent="0.25">
      <c r="A144" s="91">
        <v>8102010</v>
      </c>
      <c r="B144" s="91">
        <v>70127731304</v>
      </c>
      <c r="C144" s="91" t="s">
        <v>399</v>
      </c>
      <c r="D144" s="91" t="s">
        <v>499</v>
      </c>
      <c r="E144" s="91" t="s">
        <v>881</v>
      </c>
      <c r="F144" s="94" t="s">
        <v>1104</v>
      </c>
      <c r="G144" s="93">
        <v>33432</v>
      </c>
      <c r="H144" s="94" t="s">
        <v>1022</v>
      </c>
      <c r="I144" s="94" t="s">
        <v>1023</v>
      </c>
      <c r="J144" s="94" t="s">
        <v>1578</v>
      </c>
      <c r="K144" s="94" t="s">
        <v>753</v>
      </c>
      <c r="L144" s="94" t="s">
        <v>1150</v>
      </c>
      <c r="M144" s="93">
        <v>43221</v>
      </c>
      <c r="N144" s="97">
        <v>10058</v>
      </c>
      <c r="O144" s="97">
        <v>0</v>
      </c>
      <c r="P144" s="97">
        <v>167.63333333333333</v>
      </c>
      <c r="Q144" s="97">
        <f t="shared" si="17"/>
        <v>10225.633333333333</v>
      </c>
      <c r="R144" s="97">
        <f t="shared" si="20"/>
        <v>20116</v>
      </c>
      <c r="S144" s="97">
        <f t="shared" si="18"/>
        <v>142823.6</v>
      </c>
      <c r="T144" s="97">
        <f t="shared" si="19"/>
        <v>120696</v>
      </c>
    </row>
    <row r="145" spans="1:20" s="91" customFormat="1" x14ac:dyDescent="0.25">
      <c r="A145" s="91">
        <v>8102010</v>
      </c>
      <c r="B145" s="91">
        <v>70127731304</v>
      </c>
      <c r="C145" s="91" t="s">
        <v>399</v>
      </c>
      <c r="D145" s="91" t="s">
        <v>883</v>
      </c>
      <c r="E145" s="91" t="s">
        <v>508</v>
      </c>
      <c r="F145" s="94" t="s">
        <v>1105</v>
      </c>
      <c r="G145" s="93">
        <v>34567</v>
      </c>
      <c r="H145" s="94" t="s">
        <v>1024</v>
      </c>
      <c r="I145" s="94" t="s">
        <v>1025</v>
      </c>
      <c r="J145" s="94" t="s">
        <v>1578</v>
      </c>
      <c r="K145" s="94" t="s">
        <v>753</v>
      </c>
      <c r="L145" s="94" t="s">
        <v>1150</v>
      </c>
      <c r="M145" s="93">
        <v>43221</v>
      </c>
      <c r="N145" s="97">
        <v>10058</v>
      </c>
      <c r="O145" s="97">
        <v>0</v>
      </c>
      <c r="P145" s="97">
        <v>167.63333333333333</v>
      </c>
      <c r="Q145" s="97">
        <f t="shared" si="17"/>
        <v>10225.633333333333</v>
      </c>
      <c r="R145" s="97">
        <f t="shared" si="20"/>
        <v>20116</v>
      </c>
      <c r="S145" s="97">
        <f t="shared" si="18"/>
        <v>142823.6</v>
      </c>
      <c r="T145" s="97">
        <f t="shared" si="19"/>
        <v>120696</v>
      </c>
    </row>
    <row r="146" spans="1:20" s="91" customFormat="1" x14ac:dyDescent="0.25">
      <c r="A146" s="91">
        <v>8102010</v>
      </c>
      <c r="B146" s="91">
        <v>70127731304</v>
      </c>
      <c r="C146" s="91" t="s">
        <v>399</v>
      </c>
      <c r="D146" s="91" t="s">
        <v>884</v>
      </c>
      <c r="E146" s="91" t="s">
        <v>882</v>
      </c>
      <c r="F146" s="94" t="s">
        <v>1106</v>
      </c>
      <c r="G146" s="93">
        <v>34606</v>
      </c>
      <c r="H146" s="94" t="s">
        <v>1026</v>
      </c>
      <c r="I146" s="94" t="s">
        <v>1027</v>
      </c>
      <c r="J146" s="94" t="s">
        <v>1578</v>
      </c>
      <c r="K146" s="94" t="s">
        <v>753</v>
      </c>
      <c r="L146" s="94" t="s">
        <v>1151</v>
      </c>
      <c r="M146" s="93">
        <v>43221</v>
      </c>
      <c r="N146" s="97">
        <v>10058</v>
      </c>
      <c r="O146" s="97">
        <v>0</v>
      </c>
      <c r="P146" s="97">
        <v>167.63333333333333</v>
      </c>
      <c r="Q146" s="97">
        <f t="shared" si="17"/>
        <v>10225.633333333333</v>
      </c>
      <c r="R146" s="97">
        <f t="shared" si="20"/>
        <v>20116</v>
      </c>
      <c r="S146" s="97">
        <f t="shared" si="18"/>
        <v>142823.6</v>
      </c>
      <c r="T146" s="97">
        <f t="shared" si="19"/>
        <v>120696</v>
      </c>
    </row>
    <row r="147" spans="1:20" s="91" customFormat="1" x14ac:dyDescent="0.25">
      <c r="A147" s="91">
        <v>8102010</v>
      </c>
      <c r="B147" s="91">
        <v>70127731304</v>
      </c>
      <c r="C147" s="91" t="s">
        <v>399</v>
      </c>
      <c r="D147" s="91" t="s">
        <v>512</v>
      </c>
      <c r="E147" s="91" t="s">
        <v>493</v>
      </c>
      <c r="F147" s="94" t="s">
        <v>1107</v>
      </c>
      <c r="G147" s="93">
        <v>34844</v>
      </c>
      <c r="H147" s="94" t="s">
        <v>1028</v>
      </c>
      <c r="I147" s="94" t="s">
        <v>1029</v>
      </c>
      <c r="J147" s="94" t="s">
        <v>1578</v>
      </c>
      <c r="K147" s="94" t="s">
        <v>753</v>
      </c>
      <c r="L147" s="94" t="s">
        <v>1150</v>
      </c>
      <c r="M147" s="93">
        <v>43252</v>
      </c>
      <c r="N147" s="97">
        <v>10058</v>
      </c>
      <c r="O147" s="97">
        <v>0</v>
      </c>
      <c r="P147" s="97">
        <v>167.63333333333333</v>
      </c>
      <c r="Q147" s="97">
        <f t="shared" si="17"/>
        <v>10225.633333333333</v>
      </c>
      <c r="R147" s="97">
        <f t="shared" si="20"/>
        <v>20116</v>
      </c>
      <c r="S147" s="97">
        <f t="shared" si="18"/>
        <v>142823.6</v>
      </c>
      <c r="T147" s="97">
        <f t="shared" si="19"/>
        <v>120696</v>
      </c>
    </row>
    <row r="148" spans="1:20" s="100" customFormat="1" x14ac:dyDescent="0.25">
      <c r="A148" s="100">
        <v>8102010</v>
      </c>
      <c r="B148" s="100">
        <v>70127731304</v>
      </c>
      <c r="C148" s="100" t="s">
        <v>399</v>
      </c>
      <c r="D148" s="100" t="s">
        <v>498</v>
      </c>
      <c r="E148" s="100" t="s">
        <v>854</v>
      </c>
      <c r="F148" s="103" t="s">
        <v>1077</v>
      </c>
      <c r="G148" s="102">
        <v>36209</v>
      </c>
      <c r="H148" s="103" t="s">
        <v>1030</v>
      </c>
      <c r="I148" s="103" t="s">
        <v>1031</v>
      </c>
      <c r="J148" s="103" t="s">
        <v>1578</v>
      </c>
      <c r="K148" s="103" t="s">
        <v>1110</v>
      </c>
      <c r="L148" s="103" t="s">
        <v>1112</v>
      </c>
      <c r="M148" s="102">
        <v>43252</v>
      </c>
      <c r="N148" s="105">
        <v>4600</v>
      </c>
      <c r="O148" s="105">
        <v>0</v>
      </c>
      <c r="P148" s="105">
        <v>76.666666666666671</v>
      </c>
      <c r="Q148" s="105">
        <f t="shared" si="17"/>
        <v>4676.666666666667</v>
      </c>
      <c r="R148" s="105">
        <f t="shared" si="20"/>
        <v>9200</v>
      </c>
      <c r="S148" s="105">
        <f t="shared" si="18"/>
        <v>65320</v>
      </c>
      <c r="T148" s="105">
        <f t="shared" si="19"/>
        <v>55200</v>
      </c>
    </row>
    <row r="149" spans="1:20" s="100" customFormat="1" x14ac:dyDescent="0.25">
      <c r="A149" s="100">
        <v>8102010</v>
      </c>
      <c r="B149" s="100">
        <v>70127731304</v>
      </c>
      <c r="C149" s="100" t="s">
        <v>399</v>
      </c>
      <c r="D149" s="100" t="s">
        <v>498</v>
      </c>
      <c r="E149" s="100" t="s">
        <v>887</v>
      </c>
      <c r="F149" s="103" t="s">
        <v>838</v>
      </c>
      <c r="G149" s="102">
        <v>33526</v>
      </c>
      <c r="H149" s="103" t="s">
        <v>1032</v>
      </c>
      <c r="I149" s="103" t="s">
        <v>1033</v>
      </c>
      <c r="J149" s="103" t="s">
        <v>1578</v>
      </c>
      <c r="K149" s="103" t="s">
        <v>1110</v>
      </c>
      <c r="L149" s="103" t="s">
        <v>1112</v>
      </c>
      <c r="M149" s="102">
        <v>43481</v>
      </c>
      <c r="N149" s="105">
        <v>4600</v>
      </c>
      <c r="O149" s="105">
        <v>0</v>
      </c>
      <c r="P149" s="105">
        <v>76.666666666666671</v>
      </c>
      <c r="Q149" s="105">
        <f t="shared" si="17"/>
        <v>4676.666666666667</v>
      </c>
      <c r="R149" s="105">
        <f t="shared" si="20"/>
        <v>9200</v>
      </c>
      <c r="S149" s="105">
        <f t="shared" si="18"/>
        <v>65320</v>
      </c>
      <c r="T149" s="105">
        <f t="shared" si="19"/>
        <v>55200</v>
      </c>
    </row>
    <row r="150" spans="1:20" s="91" customFormat="1" x14ac:dyDescent="0.25">
      <c r="A150" s="91">
        <v>8102010</v>
      </c>
      <c r="B150" s="91">
        <v>70127731304</v>
      </c>
      <c r="C150" s="91" t="s">
        <v>399</v>
      </c>
      <c r="D150" s="91" t="s">
        <v>513</v>
      </c>
      <c r="E150" s="91" t="s">
        <v>854</v>
      </c>
      <c r="F150" s="94" t="s">
        <v>844</v>
      </c>
      <c r="G150" s="93">
        <v>30589</v>
      </c>
      <c r="H150" s="94" t="s">
        <v>1034</v>
      </c>
      <c r="I150" s="94" t="s">
        <v>1035</v>
      </c>
      <c r="J150" s="94" t="s">
        <v>1578</v>
      </c>
      <c r="K150" s="94" t="s">
        <v>1110</v>
      </c>
      <c r="L150" s="94" t="s">
        <v>735</v>
      </c>
      <c r="M150" s="93">
        <v>43481</v>
      </c>
      <c r="N150" s="97">
        <v>6218</v>
      </c>
      <c r="O150" s="97">
        <v>0</v>
      </c>
      <c r="P150" s="97">
        <v>103.63333333333334</v>
      </c>
      <c r="Q150" s="97">
        <f t="shared" si="17"/>
        <v>6321.6333333333332</v>
      </c>
      <c r="R150" s="97">
        <f t="shared" si="20"/>
        <v>12436</v>
      </c>
      <c r="S150" s="97">
        <f t="shared" si="18"/>
        <v>88295.6</v>
      </c>
      <c r="T150" s="97">
        <f t="shared" si="19"/>
        <v>74616</v>
      </c>
    </row>
    <row r="151" spans="1:20" s="100" customFormat="1" x14ac:dyDescent="0.25">
      <c r="A151" s="100">
        <v>8102010</v>
      </c>
      <c r="B151" s="100">
        <v>70127731304</v>
      </c>
      <c r="C151" s="100" t="s">
        <v>399</v>
      </c>
      <c r="D151" s="100" t="s">
        <v>542</v>
      </c>
      <c r="E151" s="100" t="s">
        <v>537</v>
      </c>
      <c r="F151" s="103" t="s">
        <v>1108</v>
      </c>
      <c r="G151" s="102">
        <v>31792</v>
      </c>
      <c r="H151" s="103" t="s">
        <v>1036</v>
      </c>
      <c r="I151" s="103" t="s">
        <v>1037</v>
      </c>
      <c r="J151" s="103" t="s">
        <v>1578</v>
      </c>
      <c r="K151" s="103" t="s">
        <v>1110</v>
      </c>
      <c r="L151" s="103" t="s">
        <v>1112</v>
      </c>
      <c r="M151" s="102">
        <v>43481</v>
      </c>
      <c r="N151" s="105">
        <v>4600</v>
      </c>
      <c r="O151" s="105">
        <v>0</v>
      </c>
      <c r="P151" s="105">
        <v>76.666666666666671</v>
      </c>
      <c r="Q151" s="105">
        <f t="shared" si="17"/>
        <v>4676.666666666667</v>
      </c>
      <c r="R151" s="105">
        <f t="shared" si="20"/>
        <v>9200</v>
      </c>
      <c r="S151" s="105">
        <f t="shared" si="18"/>
        <v>65320</v>
      </c>
      <c r="T151" s="105">
        <f t="shared" si="19"/>
        <v>55200</v>
      </c>
    </row>
    <row r="152" spans="1:20" s="100" customFormat="1" x14ac:dyDescent="0.25">
      <c r="A152" s="100">
        <v>8102010</v>
      </c>
      <c r="B152" s="100">
        <v>70127731304</v>
      </c>
      <c r="C152" s="100" t="s">
        <v>399</v>
      </c>
      <c r="D152" s="100" t="s">
        <v>885</v>
      </c>
      <c r="E152" s="100" t="s">
        <v>889</v>
      </c>
      <c r="F152" s="103" t="s">
        <v>1047</v>
      </c>
      <c r="G152" s="102">
        <v>31629</v>
      </c>
      <c r="H152" s="103" t="s">
        <v>1038</v>
      </c>
      <c r="I152" s="103" t="s">
        <v>1039</v>
      </c>
      <c r="J152" s="103" t="s">
        <v>1578</v>
      </c>
      <c r="K152" s="103" t="s">
        <v>1110</v>
      </c>
      <c r="L152" s="103" t="s">
        <v>1112</v>
      </c>
      <c r="M152" s="102">
        <v>43647</v>
      </c>
      <c r="N152" s="105">
        <v>4600</v>
      </c>
      <c r="O152" s="105">
        <v>0</v>
      </c>
      <c r="P152" s="105">
        <v>76.666666666666671</v>
      </c>
      <c r="Q152" s="105">
        <f t="shared" si="17"/>
        <v>4676.666666666667</v>
      </c>
      <c r="R152" s="105">
        <f t="shared" si="20"/>
        <v>9200</v>
      </c>
      <c r="S152" s="105">
        <f t="shared" si="18"/>
        <v>65320</v>
      </c>
      <c r="T152" s="105">
        <f t="shared" si="19"/>
        <v>55200</v>
      </c>
    </row>
    <row r="153" spans="1:20" s="91" customFormat="1" x14ac:dyDescent="0.25">
      <c r="A153" s="91">
        <v>8102010</v>
      </c>
      <c r="B153" s="91">
        <v>70127731304</v>
      </c>
      <c r="C153" s="91" t="s">
        <v>399</v>
      </c>
      <c r="D153" s="91" t="s">
        <v>886</v>
      </c>
      <c r="E153" s="91" t="s">
        <v>888</v>
      </c>
      <c r="F153" s="94" t="s">
        <v>1109</v>
      </c>
      <c r="G153" s="93">
        <v>35730</v>
      </c>
      <c r="H153" s="94" t="s">
        <v>1040</v>
      </c>
      <c r="I153" s="94" t="s">
        <v>1041</v>
      </c>
      <c r="J153" s="94" t="s">
        <v>1578</v>
      </c>
      <c r="K153" s="94" t="s">
        <v>1116</v>
      </c>
      <c r="L153" s="94" t="s">
        <v>1152</v>
      </c>
      <c r="M153" s="93">
        <v>43662</v>
      </c>
      <c r="N153" s="97">
        <v>6218</v>
      </c>
      <c r="O153" s="97">
        <v>0</v>
      </c>
      <c r="P153" s="97">
        <v>103.63333333333334</v>
      </c>
      <c r="Q153" s="97">
        <f t="shared" si="17"/>
        <v>6321.6333333333332</v>
      </c>
      <c r="R153" s="97">
        <f t="shared" si="20"/>
        <v>12436</v>
      </c>
      <c r="S153" s="97">
        <f t="shared" si="18"/>
        <v>88295.6</v>
      </c>
      <c r="T153" s="97">
        <f t="shared" si="19"/>
        <v>74616</v>
      </c>
    </row>
    <row r="154" spans="1:20" s="91" customFormat="1" x14ac:dyDescent="0.25">
      <c r="A154" s="91">
        <v>8102010</v>
      </c>
      <c r="B154" s="91">
        <v>70127731304</v>
      </c>
      <c r="C154" s="91" t="s">
        <v>399</v>
      </c>
      <c r="D154" s="91" t="s">
        <v>510</v>
      </c>
      <c r="E154" s="91" t="s">
        <v>508</v>
      </c>
      <c r="F154" s="94" t="s">
        <v>1078</v>
      </c>
      <c r="G154" s="93">
        <v>35122</v>
      </c>
      <c r="H154" s="94" t="s">
        <v>1042</v>
      </c>
      <c r="I154" s="94" t="s">
        <v>1043</v>
      </c>
      <c r="J154" s="94" t="s">
        <v>1578</v>
      </c>
      <c r="K154" s="94" t="s">
        <v>1116</v>
      </c>
      <c r="L154" s="94" t="s">
        <v>1152</v>
      </c>
      <c r="M154" s="93">
        <v>43647</v>
      </c>
      <c r="N154" s="97">
        <v>6218</v>
      </c>
      <c r="O154" s="97">
        <v>0</v>
      </c>
      <c r="P154" s="97">
        <v>103.63333333333334</v>
      </c>
      <c r="Q154" s="97">
        <f t="shared" si="17"/>
        <v>6321.6333333333332</v>
      </c>
      <c r="R154" s="97">
        <f t="shared" si="20"/>
        <v>12436</v>
      </c>
      <c r="S154" s="97">
        <f t="shared" si="18"/>
        <v>88295.6</v>
      </c>
      <c r="T154" s="97">
        <f t="shared" si="19"/>
        <v>74616</v>
      </c>
    </row>
    <row r="155" spans="1:20" s="91" customFormat="1" x14ac:dyDescent="0.25">
      <c r="A155" s="91">
        <v>8102010</v>
      </c>
      <c r="B155" s="91">
        <v>70127731304</v>
      </c>
      <c r="C155" s="91" t="s">
        <v>399</v>
      </c>
      <c r="D155" s="91" t="s">
        <v>513</v>
      </c>
      <c r="E155" s="91" t="s">
        <v>520</v>
      </c>
      <c r="F155" s="94" t="s">
        <v>1579</v>
      </c>
      <c r="G155" s="93">
        <v>36145</v>
      </c>
      <c r="H155" s="94" t="s">
        <v>1580</v>
      </c>
      <c r="I155" s="94" t="s">
        <v>1581</v>
      </c>
      <c r="J155" s="94" t="s">
        <v>1578</v>
      </c>
      <c r="K155" s="94" t="s">
        <v>747</v>
      </c>
      <c r="L155" s="94" t="s">
        <v>765</v>
      </c>
      <c r="M155" s="93">
        <v>43770</v>
      </c>
      <c r="N155" s="97">
        <v>6218</v>
      </c>
      <c r="O155" s="97">
        <v>0</v>
      </c>
      <c r="P155" s="97">
        <v>103.63333333333334</v>
      </c>
      <c r="Q155" s="97">
        <f t="shared" si="17"/>
        <v>6321.6333333333332</v>
      </c>
      <c r="R155" s="97">
        <f t="shared" si="20"/>
        <v>12436</v>
      </c>
      <c r="S155" s="97">
        <f t="shared" si="18"/>
        <v>88295.6</v>
      </c>
      <c r="T155" s="97">
        <f t="shared" si="19"/>
        <v>74616</v>
      </c>
    </row>
    <row r="156" spans="1:20" s="100" customFormat="1" x14ac:dyDescent="0.25">
      <c r="A156" s="100">
        <v>8102010</v>
      </c>
      <c r="B156" s="100">
        <v>70127731304</v>
      </c>
      <c r="C156" s="100" t="s">
        <v>358</v>
      </c>
      <c r="D156" s="100" t="s">
        <v>1153</v>
      </c>
      <c r="E156" s="100" t="s">
        <v>1159</v>
      </c>
      <c r="F156" s="103" t="s">
        <v>1598</v>
      </c>
      <c r="G156" s="106">
        <v>27966</v>
      </c>
      <c r="H156" s="103" t="s">
        <v>1168</v>
      </c>
      <c r="I156" s="103" t="s">
        <v>1169</v>
      </c>
      <c r="J156" s="103" t="s">
        <v>1578</v>
      </c>
      <c r="K156" s="103" t="s">
        <v>1256</v>
      </c>
      <c r="L156" s="103" t="s">
        <v>1257</v>
      </c>
      <c r="M156" s="106">
        <v>42401</v>
      </c>
      <c r="N156" s="105">
        <v>7116</v>
      </c>
      <c r="O156" s="105">
        <v>0</v>
      </c>
      <c r="P156" s="105">
        <v>829.87666666666667</v>
      </c>
      <c r="Q156" s="105">
        <f t="shared" si="17"/>
        <v>7945.876666666667</v>
      </c>
      <c r="R156" s="105">
        <f t="shared" si="20"/>
        <v>14232</v>
      </c>
      <c r="S156" s="105">
        <f t="shared" si="18"/>
        <v>109582.52</v>
      </c>
      <c r="T156" s="105">
        <f t="shared" si="19"/>
        <v>85392</v>
      </c>
    </row>
    <row r="157" spans="1:20" s="100" customFormat="1" x14ac:dyDescent="0.25">
      <c r="A157" s="100">
        <v>8102010</v>
      </c>
      <c r="B157" s="100">
        <v>70127731304</v>
      </c>
      <c r="C157" s="100" t="s">
        <v>358</v>
      </c>
      <c r="D157" s="100" t="s">
        <v>556</v>
      </c>
      <c r="E157" s="100" t="s">
        <v>498</v>
      </c>
      <c r="F157" s="103" t="s">
        <v>1599</v>
      </c>
      <c r="G157" s="106">
        <v>28395</v>
      </c>
      <c r="H157" s="103" t="s">
        <v>1170</v>
      </c>
      <c r="I157" s="103" t="s">
        <v>1171</v>
      </c>
      <c r="J157" s="103" t="s">
        <v>1578</v>
      </c>
      <c r="K157" s="103" t="s">
        <v>1258</v>
      </c>
      <c r="L157" s="103" t="s">
        <v>1259</v>
      </c>
      <c r="M157" s="106">
        <v>40924</v>
      </c>
      <c r="N157" s="105">
        <v>8860</v>
      </c>
      <c r="O157" s="105">
        <v>0</v>
      </c>
      <c r="P157" s="105">
        <v>873.96</v>
      </c>
      <c r="Q157" s="105">
        <f t="shared" si="17"/>
        <v>9733.9599999999991</v>
      </c>
      <c r="R157" s="105">
        <f t="shared" si="20"/>
        <v>17720</v>
      </c>
      <c r="S157" s="105">
        <f t="shared" si="18"/>
        <v>134527.51999999999</v>
      </c>
      <c r="T157" s="105">
        <f t="shared" si="19"/>
        <v>106320</v>
      </c>
    </row>
    <row r="158" spans="1:20" s="100" customFormat="1" x14ac:dyDescent="0.25">
      <c r="A158" s="100">
        <v>8102010</v>
      </c>
      <c r="B158" s="100">
        <v>70127731304</v>
      </c>
      <c r="C158" s="100" t="s">
        <v>358</v>
      </c>
      <c r="D158" s="100" t="s">
        <v>514</v>
      </c>
      <c r="E158" s="100" t="s">
        <v>521</v>
      </c>
      <c r="F158" s="103" t="s">
        <v>1600</v>
      </c>
      <c r="G158" s="106">
        <v>23812</v>
      </c>
      <c r="H158" s="103" t="s">
        <v>1172</v>
      </c>
      <c r="I158" s="103" t="s">
        <v>1173</v>
      </c>
      <c r="J158" s="103" t="s">
        <v>1578</v>
      </c>
      <c r="K158" s="103" t="s">
        <v>1260</v>
      </c>
      <c r="L158" s="103" t="s">
        <v>714</v>
      </c>
      <c r="M158" s="106">
        <v>40924</v>
      </c>
      <c r="N158" s="105">
        <v>11188</v>
      </c>
      <c r="O158" s="105">
        <v>0</v>
      </c>
      <c r="P158" s="105">
        <v>932.8077777777778</v>
      </c>
      <c r="Q158" s="105">
        <f t="shared" si="17"/>
        <v>12120.807777777778</v>
      </c>
      <c r="R158" s="105">
        <f t="shared" si="20"/>
        <v>22376</v>
      </c>
      <c r="S158" s="105">
        <f t="shared" si="18"/>
        <v>167825.69333333333</v>
      </c>
      <c r="T158" s="105">
        <f t="shared" si="19"/>
        <v>134256</v>
      </c>
    </row>
    <row r="159" spans="1:20" s="100" customFormat="1" x14ac:dyDescent="0.25">
      <c r="A159" s="100">
        <v>8102010</v>
      </c>
      <c r="B159" s="100">
        <v>70127731304</v>
      </c>
      <c r="C159" s="100" t="s">
        <v>358</v>
      </c>
      <c r="D159" s="100" t="s">
        <v>501</v>
      </c>
      <c r="E159" s="100" t="s">
        <v>512</v>
      </c>
      <c r="F159" s="103" t="s">
        <v>1601</v>
      </c>
      <c r="G159" s="106">
        <v>16536</v>
      </c>
      <c r="H159" s="103" t="s">
        <v>1174</v>
      </c>
      <c r="I159" s="103" t="s">
        <v>1175</v>
      </c>
      <c r="J159" s="103" t="s">
        <v>1578</v>
      </c>
      <c r="K159" s="103" t="s">
        <v>1260</v>
      </c>
      <c r="L159" s="103" t="s">
        <v>714</v>
      </c>
      <c r="M159" s="106">
        <v>40924</v>
      </c>
      <c r="N159" s="105">
        <v>7410</v>
      </c>
      <c r="O159" s="105">
        <v>0</v>
      </c>
      <c r="P159" s="105">
        <v>837.30833333333328</v>
      </c>
      <c r="Q159" s="105">
        <f t="shared" si="17"/>
        <v>8247.3083333333325</v>
      </c>
      <c r="R159" s="105">
        <f t="shared" si="20"/>
        <v>14820</v>
      </c>
      <c r="S159" s="105">
        <f t="shared" si="18"/>
        <v>113787.69999999998</v>
      </c>
      <c r="T159" s="105">
        <f t="shared" si="19"/>
        <v>88920</v>
      </c>
    </row>
    <row r="160" spans="1:20" s="116" customFormat="1" x14ac:dyDescent="0.25">
      <c r="A160" s="116">
        <v>8102010</v>
      </c>
      <c r="B160" s="116">
        <v>70127731304</v>
      </c>
      <c r="C160" s="116" t="s">
        <v>358</v>
      </c>
      <c r="D160" s="116" t="s">
        <v>513</v>
      </c>
      <c r="E160" s="116" t="s">
        <v>876</v>
      </c>
      <c r="F160" s="117" t="s">
        <v>1572</v>
      </c>
      <c r="G160" s="118">
        <v>25005</v>
      </c>
      <c r="H160" s="117" t="s">
        <v>1176</v>
      </c>
      <c r="I160" s="117" t="s">
        <v>1177</v>
      </c>
      <c r="J160" s="117" t="s">
        <v>1578</v>
      </c>
      <c r="K160" s="117" t="s">
        <v>1260</v>
      </c>
      <c r="L160" s="117" t="s">
        <v>1261</v>
      </c>
      <c r="M160" s="118">
        <v>40924</v>
      </c>
      <c r="N160" s="119">
        <v>4600</v>
      </c>
      <c r="O160" s="119">
        <v>0</v>
      </c>
      <c r="P160" s="119">
        <v>766.27777777777783</v>
      </c>
      <c r="Q160" s="119">
        <f t="shared" si="17"/>
        <v>5366.2777777777774</v>
      </c>
      <c r="R160" s="119">
        <f t="shared" si="20"/>
        <v>9200</v>
      </c>
      <c r="S160" s="119">
        <f t="shared" si="18"/>
        <v>73595.333333333328</v>
      </c>
      <c r="T160" s="119">
        <f t="shared" si="19"/>
        <v>55200</v>
      </c>
    </row>
    <row r="161" spans="1:20" s="116" customFormat="1" x14ac:dyDescent="0.25">
      <c r="A161" s="116">
        <v>8102010</v>
      </c>
      <c r="B161" s="116">
        <v>70127731304</v>
      </c>
      <c r="C161" s="116" t="s">
        <v>358</v>
      </c>
      <c r="D161" s="116" t="s">
        <v>500</v>
      </c>
      <c r="E161" s="116" t="s">
        <v>508</v>
      </c>
      <c r="F161" s="117" t="s">
        <v>1467</v>
      </c>
      <c r="G161" s="118">
        <v>25814</v>
      </c>
      <c r="H161" s="117" t="s">
        <v>1178</v>
      </c>
      <c r="I161" s="117" t="s">
        <v>1179</v>
      </c>
      <c r="J161" s="117" t="s">
        <v>1578</v>
      </c>
      <c r="K161" s="117" t="s">
        <v>1260</v>
      </c>
      <c r="L161" s="117" t="s">
        <v>1261</v>
      </c>
      <c r="M161" s="118">
        <v>40924</v>
      </c>
      <c r="N161" s="119">
        <v>4600</v>
      </c>
      <c r="O161" s="119">
        <v>0</v>
      </c>
      <c r="P161" s="119">
        <v>766.27777777777783</v>
      </c>
      <c r="Q161" s="119">
        <f t="shared" si="17"/>
        <v>5366.2777777777774</v>
      </c>
      <c r="R161" s="119">
        <f t="shared" si="20"/>
        <v>9200</v>
      </c>
      <c r="S161" s="119">
        <f t="shared" si="18"/>
        <v>73595.333333333328</v>
      </c>
      <c r="T161" s="119">
        <f t="shared" si="19"/>
        <v>55200</v>
      </c>
    </row>
    <row r="162" spans="1:20" s="100" customFormat="1" x14ac:dyDescent="0.25">
      <c r="A162" s="100">
        <v>8102010</v>
      </c>
      <c r="B162" s="100">
        <v>70127731304</v>
      </c>
      <c r="C162" s="100" t="s">
        <v>358</v>
      </c>
      <c r="D162" s="100" t="s">
        <v>500</v>
      </c>
      <c r="E162" s="100" t="s">
        <v>533</v>
      </c>
      <c r="F162" s="103" t="s">
        <v>1602</v>
      </c>
      <c r="G162" s="106">
        <v>22600</v>
      </c>
      <c r="H162" s="103" t="s">
        <v>1180</v>
      </c>
      <c r="I162" s="103" t="s">
        <v>1181</v>
      </c>
      <c r="J162" s="103" t="s">
        <v>1578</v>
      </c>
      <c r="K162" s="103" t="s">
        <v>1260</v>
      </c>
      <c r="L162" s="103" t="s">
        <v>1261</v>
      </c>
      <c r="M162" s="106">
        <v>40924</v>
      </c>
      <c r="N162" s="105">
        <v>4646</v>
      </c>
      <c r="O162" s="105">
        <v>0</v>
      </c>
      <c r="P162" s="105">
        <v>767.44055555555553</v>
      </c>
      <c r="Q162" s="105">
        <f t="shared" si="17"/>
        <v>5413.4405555555559</v>
      </c>
      <c r="R162" s="105">
        <f t="shared" si="20"/>
        <v>9292</v>
      </c>
      <c r="S162" s="105">
        <f t="shared" si="18"/>
        <v>74253.286666666667</v>
      </c>
      <c r="T162" s="105">
        <f t="shared" si="19"/>
        <v>55752</v>
      </c>
    </row>
    <row r="163" spans="1:20" s="100" customFormat="1" x14ac:dyDescent="0.25">
      <c r="A163" s="100">
        <v>8102010</v>
      </c>
      <c r="B163" s="100">
        <v>70127731304</v>
      </c>
      <c r="C163" s="100" t="s">
        <v>358</v>
      </c>
      <c r="D163" s="100" t="s">
        <v>1154</v>
      </c>
      <c r="E163" s="100" t="s">
        <v>508</v>
      </c>
      <c r="F163" s="103" t="s">
        <v>1603</v>
      </c>
      <c r="G163" s="106">
        <v>34593</v>
      </c>
      <c r="H163" s="103" t="s">
        <v>1182</v>
      </c>
      <c r="I163" s="103" t="s">
        <v>1183</v>
      </c>
      <c r="J163" s="103" t="s">
        <v>1578</v>
      </c>
      <c r="K163" s="103" t="s">
        <v>1258</v>
      </c>
      <c r="L163" s="103" t="s">
        <v>1261</v>
      </c>
      <c r="M163" s="106">
        <v>40924</v>
      </c>
      <c r="N163" s="105">
        <v>8294</v>
      </c>
      <c r="O163" s="105">
        <v>0</v>
      </c>
      <c r="P163" s="105">
        <v>859.6538888888889</v>
      </c>
      <c r="Q163" s="105">
        <f t="shared" si="17"/>
        <v>9153.6538888888881</v>
      </c>
      <c r="R163" s="105">
        <f t="shared" si="20"/>
        <v>16588</v>
      </c>
      <c r="S163" s="105">
        <f t="shared" si="18"/>
        <v>126431.84666666665</v>
      </c>
      <c r="T163" s="105">
        <f t="shared" si="19"/>
        <v>99528</v>
      </c>
    </row>
    <row r="164" spans="1:20" s="100" customFormat="1" x14ac:dyDescent="0.25">
      <c r="A164" s="100">
        <v>8102010</v>
      </c>
      <c r="B164" s="100">
        <v>70127731304</v>
      </c>
      <c r="C164" s="100" t="s">
        <v>358</v>
      </c>
      <c r="D164" s="100" t="s">
        <v>497</v>
      </c>
      <c r="E164" s="100" t="s">
        <v>491</v>
      </c>
      <c r="F164" s="103" t="s">
        <v>1047</v>
      </c>
      <c r="G164" s="106">
        <v>15151</v>
      </c>
      <c r="H164" s="103" t="s">
        <v>1184</v>
      </c>
      <c r="I164" s="103" t="s">
        <v>1185</v>
      </c>
      <c r="J164" s="103" t="s">
        <v>1578</v>
      </c>
      <c r="K164" s="103" t="s">
        <v>1262</v>
      </c>
      <c r="L164" s="103" t="s">
        <v>1263</v>
      </c>
      <c r="M164" s="106">
        <v>40924</v>
      </c>
      <c r="N164" s="105">
        <v>5324</v>
      </c>
      <c r="O164" s="105">
        <v>0</v>
      </c>
      <c r="P164" s="105">
        <v>784.57888888888886</v>
      </c>
      <c r="Q164" s="105">
        <f t="shared" si="17"/>
        <v>6108.5788888888892</v>
      </c>
      <c r="R164" s="105">
        <f t="shared" si="20"/>
        <v>10648</v>
      </c>
      <c r="S164" s="105">
        <f t="shared" si="18"/>
        <v>83950.94666666667</v>
      </c>
      <c r="T164" s="105">
        <f t="shared" si="19"/>
        <v>63888</v>
      </c>
    </row>
    <row r="165" spans="1:20" s="100" customFormat="1" x14ac:dyDescent="0.25">
      <c r="A165" s="100">
        <v>8102010</v>
      </c>
      <c r="B165" s="100">
        <v>70127731304</v>
      </c>
      <c r="C165" s="100" t="s">
        <v>358</v>
      </c>
      <c r="D165" s="100" t="s">
        <v>1155</v>
      </c>
      <c r="E165" s="100" t="s">
        <v>513</v>
      </c>
      <c r="F165" s="103" t="s">
        <v>1604</v>
      </c>
      <c r="G165" s="106">
        <v>27404</v>
      </c>
      <c r="H165" s="103" t="s">
        <v>1186</v>
      </c>
      <c r="I165" s="103" t="s">
        <v>1187</v>
      </c>
      <c r="J165" s="103" t="s">
        <v>1578</v>
      </c>
      <c r="K165" s="103" t="s">
        <v>1260</v>
      </c>
      <c r="L165" s="103" t="s">
        <v>1264</v>
      </c>
      <c r="M165" s="106">
        <v>40924</v>
      </c>
      <c r="N165" s="105">
        <v>5324</v>
      </c>
      <c r="O165" s="105">
        <v>0</v>
      </c>
      <c r="P165" s="105">
        <v>784.57888888888886</v>
      </c>
      <c r="Q165" s="105">
        <f t="shared" si="17"/>
        <v>6108.5788888888892</v>
      </c>
      <c r="R165" s="105">
        <f t="shared" si="20"/>
        <v>10648</v>
      </c>
      <c r="S165" s="105">
        <f t="shared" si="18"/>
        <v>83950.94666666667</v>
      </c>
      <c r="T165" s="105">
        <f t="shared" si="19"/>
        <v>63888</v>
      </c>
    </row>
    <row r="166" spans="1:20" s="100" customFormat="1" x14ac:dyDescent="0.25">
      <c r="A166" s="100">
        <v>8102010</v>
      </c>
      <c r="B166" s="100">
        <v>70127731304</v>
      </c>
      <c r="C166" s="100" t="s">
        <v>358</v>
      </c>
      <c r="D166" s="100" t="s">
        <v>542</v>
      </c>
      <c r="E166" s="100" t="s">
        <v>1160</v>
      </c>
      <c r="F166" s="103" t="s">
        <v>1605</v>
      </c>
      <c r="G166" s="106">
        <v>12924</v>
      </c>
      <c r="H166" s="103" t="s">
        <v>1188</v>
      </c>
      <c r="I166" s="103" t="s">
        <v>1189</v>
      </c>
      <c r="J166" s="103" t="s">
        <v>1578</v>
      </c>
      <c r="K166" s="103" t="s">
        <v>1262</v>
      </c>
      <c r="L166" s="103" t="s">
        <v>1263</v>
      </c>
      <c r="M166" s="106">
        <v>40924</v>
      </c>
      <c r="N166" s="105">
        <v>6720</v>
      </c>
      <c r="O166" s="105">
        <v>0</v>
      </c>
      <c r="P166" s="105">
        <v>819.86666666666667</v>
      </c>
      <c r="Q166" s="105">
        <f t="shared" si="17"/>
        <v>7539.8666666666668</v>
      </c>
      <c r="R166" s="105">
        <f t="shared" si="20"/>
        <v>13440</v>
      </c>
      <c r="S166" s="105">
        <f t="shared" si="18"/>
        <v>103918.39999999999</v>
      </c>
      <c r="T166" s="105">
        <f t="shared" si="19"/>
        <v>80640</v>
      </c>
    </row>
    <row r="167" spans="1:20" s="100" customFormat="1" x14ac:dyDescent="0.25">
      <c r="A167" s="100">
        <v>8102010</v>
      </c>
      <c r="B167" s="100">
        <v>70127731304</v>
      </c>
      <c r="C167" s="100" t="s">
        <v>358</v>
      </c>
      <c r="D167" s="100" t="s">
        <v>1156</v>
      </c>
      <c r="E167" s="100" t="s">
        <v>521</v>
      </c>
      <c r="F167" s="103" t="s">
        <v>1085</v>
      </c>
      <c r="G167" s="106">
        <v>21140</v>
      </c>
      <c r="H167" s="103" t="s">
        <v>1190</v>
      </c>
      <c r="I167" s="103" t="s">
        <v>1191</v>
      </c>
      <c r="J167" s="103" t="s">
        <v>1578</v>
      </c>
      <c r="K167" s="103" t="s">
        <v>1260</v>
      </c>
      <c r="L167" s="103" t="s">
        <v>1115</v>
      </c>
      <c r="M167" s="106">
        <v>40924</v>
      </c>
      <c r="N167" s="105">
        <v>4776</v>
      </c>
      <c r="O167" s="105">
        <v>0</v>
      </c>
      <c r="P167" s="105">
        <v>770.72666666666669</v>
      </c>
      <c r="Q167" s="105">
        <f t="shared" si="17"/>
        <v>5546.7266666666665</v>
      </c>
      <c r="R167" s="105">
        <f t="shared" si="20"/>
        <v>9552</v>
      </c>
      <c r="S167" s="105">
        <f t="shared" si="18"/>
        <v>76112.72</v>
      </c>
      <c r="T167" s="105">
        <f t="shared" si="19"/>
        <v>57312</v>
      </c>
    </row>
    <row r="168" spans="1:20" s="100" customFormat="1" x14ac:dyDescent="0.25">
      <c r="A168" s="100">
        <v>8102010</v>
      </c>
      <c r="B168" s="100">
        <v>70127731304</v>
      </c>
      <c r="C168" s="100" t="s">
        <v>358</v>
      </c>
      <c r="D168" s="100" t="s">
        <v>512</v>
      </c>
      <c r="E168" s="100" t="s">
        <v>535</v>
      </c>
      <c r="F168" s="103" t="s">
        <v>1606</v>
      </c>
      <c r="G168" s="106">
        <v>17624</v>
      </c>
      <c r="H168" s="103" t="s">
        <v>1192</v>
      </c>
      <c r="I168" s="103" t="s">
        <v>1193</v>
      </c>
      <c r="J168" s="103" t="s">
        <v>1578</v>
      </c>
      <c r="K168" s="103" t="s">
        <v>1262</v>
      </c>
      <c r="L168" s="103" t="s">
        <v>1263</v>
      </c>
      <c r="M168" s="106">
        <v>40924</v>
      </c>
      <c r="N168" s="105">
        <v>4352</v>
      </c>
      <c r="O168" s="105">
        <v>0</v>
      </c>
      <c r="P168" s="105">
        <v>760.00888888888892</v>
      </c>
      <c r="Q168" s="105">
        <f t="shared" si="17"/>
        <v>5112.0088888888886</v>
      </c>
      <c r="R168" s="105">
        <f t="shared" si="20"/>
        <v>8704</v>
      </c>
      <c r="S168" s="105">
        <f t="shared" si="18"/>
        <v>70048.106666666659</v>
      </c>
      <c r="T168" s="105">
        <f t="shared" si="19"/>
        <v>52224</v>
      </c>
    </row>
    <row r="169" spans="1:20" s="100" customFormat="1" x14ac:dyDescent="0.25">
      <c r="A169" s="100">
        <v>8102010</v>
      </c>
      <c r="B169" s="100">
        <v>70127731304</v>
      </c>
      <c r="C169" s="100" t="s">
        <v>358</v>
      </c>
      <c r="D169" s="100" t="s">
        <v>498</v>
      </c>
      <c r="E169" s="100" t="s">
        <v>1161</v>
      </c>
      <c r="F169" s="103" t="s">
        <v>783</v>
      </c>
      <c r="G169" s="106">
        <v>22083</v>
      </c>
      <c r="H169" s="103" t="s">
        <v>1194</v>
      </c>
      <c r="I169" s="103" t="s">
        <v>1195</v>
      </c>
      <c r="J169" s="103" t="s">
        <v>1578</v>
      </c>
      <c r="K169" s="103" t="s">
        <v>1262</v>
      </c>
      <c r="L169" s="103" t="s">
        <v>1263</v>
      </c>
      <c r="M169" s="106">
        <v>40924</v>
      </c>
      <c r="N169" s="105">
        <v>4352</v>
      </c>
      <c r="O169" s="105">
        <v>0</v>
      </c>
      <c r="P169" s="105">
        <v>760.00888888888892</v>
      </c>
      <c r="Q169" s="105">
        <f t="shared" si="17"/>
        <v>5112.0088888888886</v>
      </c>
      <c r="R169" s="105">
        <f t="shared" si="20"/>
        <v>8704</v>
      </c>
      <c r="S169" s="105">
        <f t="shared" si="18"/>
        <v>70048.106666666659</v>
      </c>
      <c r="T169" s="105">
        <f t="shared" si="19"/>
        <v>52224</v>
      </c>
    </row>
    <row r="170" spans="1:20" s="100" customFormat="1" x14ac:dyDescent="0.25">
      <c r="A170" s="100">
        <v>8102010</v>
      </c>
      <c r="B170" s="100">
        <v>70127731304</v>
      </c>
      <c r="C170" s="100" t="s">
        <v>358</v>
      </c>
      <c r="D170" s="100" t="s">
        <v>1157</v>
      </c>
      <c r="E170" s="100" t="s">
        <v>513</v>
      </c>
      <c r="F170" s="103" t="s">
        <v>1607</v>
      </c>
      <c r="G170" s="106">
        <v>22037</v>
      </c>
      <c r="H170" s="103" t="s">
        <v>1196</v>
      </c>
      <c r="I170" s="103" t="s">
        <v>1197</v>
      </c>
      <c r="J170" s="103" t="s">
        <v>1578</v>
      </c>
      <c r="K170" s="103" t="s">
        <v>1262</v>
      </c>
      <c r="L170" s="103" t="s">
        <v>1263</v>
      </c>
      <c r="M170" s="106">
        <v>40924</v>
      </c>
      <c r="N170" s="105">
        <v>4352</v>
      </c>
      <c r="O170" s="105">
        <v>0</v>
      </c>
      <c r="P170" s="105">
        <v>760.00888888888892</v>
      </c>
      <c r="Q170" s="105">
        <f t="shared" si="17"/>
        <v>5112.0088888888886</v>
      </c>
      <c r="R170" s="105">
        <f t="shared" si="20"/>
        <v>8704</v>
      </c>
      <c r="S170" s="105">
        <f t="shared" si="18"/>
        <v>70048.106666666659</v>
      </c>
      <c r="T170" s="105">
        <f t="shared" si="19"/>
        <v>52224</v>
      </c>
    </row>
    <row r="171" spans="1:20" s="100" customFormat="1" x14ac:dyDescent="0.25">
      <c r="A171" s="100">
        <v>8102010</v>
      </c>
      <c r="B171" s="100">
        <v>70127731304</v>
      </c>
      <c r="C171" s="100" t="s">
        <v>358</v>
      </c>
      <c r="D171" s="100" t="s">
        <v>498</v>
      </c>
      <c r="E171" s="100" t="s">
        <v>508</v>
      </c>
      <c r="F171" s="103" t="s">
        <v>1608</v>
      </c>
      <c r="G171" s="106">
        <v>20348</v>
      </c>
      <c r="H171" s="103" t="s">
        <v>1198</v>
      </c>
      <c r="I171" s="103" t="s">
        <v>1199</v>
      </c>
      <c r="J171" s="103" t="s">
        <v>1578</v>
      </c>
      <c r="K171" s="103" t="s">
        <v>1262</v>
      </c>
      <c r="L171" s="103" t="s">
        <v>1263</v>
      </c>
      <c r="M171" s="106">
        <v>40924</v>
      </c>
      <c r="N171" s="105">
        <v>4408</v>
      </c>
      <c r="O171" s="105">
        <v>0</v>
      </c>
      <c r="P171" s="105">
        <v>761.42444444444448</v>
      </c>
      <c r="Q171" s="105">
        <f t="shared" si="17"/>
        <v>5169.4244444444448</v>
      </c>
      <c r="R171" s="105">
        <f t="shared" si="20"/>
        <v>8816</v>
      </c>
      <c r="S171" s="105">
        <f t="shared" si="18"/>
        <v>70849.093333333338</v>
      </c>
      <c r="T171" s="105">
        <f t="shared" si="19"/>
        <v>52896</v>
      </c>
    </row>
    <row r="172" spans="1:20" s="100" customFormat="1" x14ac:dyDescent="0.25">
      <c r="A172" s="100">
        <v>8102010</v>
      </c>
      <c r="B172" s="100">
        <v>70127731304</v>
      </c>
      <c r="C172" s="100" t="s">
        <v>358</v>
      </c>
      <c r="D172" s="100" t="s">
        <v>498</v>
      </c>
      <c r="E172" s="100" t="s">
        <v>1161</v>
      </c>
      <c r="F172" s="103" t="s">
        <v>1609</v>
      </c>
      <c r="G172" s="106">
        <v>25596</v>
      </c>
      <c r="H172" s="103" t="s">
        <v>1200</v>
      </c>
      <c r="I172" s="103" t="s">
        <v>1201</v>
      </c>
      <c r="J172" s="103" t="s">
        <v>1578</v>
      </c>
      <c r="K172" s="103" t="s">
        <v>1260</v>
      </c>
      <c r="L172" s="103" t="s">
        <v>1265</v>
      </c>
      <c r="M172" s="106">
        <v>40924</v>
      </c>
      <c r="N172" s="105">
        <v>4408</v>
      </c>
      <c r="O172" s="105">
        <v>0</v>
      </c>
      <c r="P172" s="105">
        <v>761.42444444444448</v>
      </c>
      <c r="Q172" s="105">
        <f t="shared" si="17"/>
        <v>5169.4244444444448</v>
      </c>
      <c r="R172" s="105">
        <f t="shared" si="20"/>
        <v>8816</v>
      </c>
      <c r="S172" s="105">
        <f t="shared" si="18"/>
        <v>70849.093333333338</v>
      </c>
      <c r="T172" s="105">
        <f t="shared" si="19"/>
        <v>52896</v>
      </c>
    </row>
    <row r="173" spans="1:20" s="116" customFormat="1" x14ac:dyDescent="0.25">
      <c r="A173" s="116">
        <v>8102010</v>
      </c>
      <c r="B173" s="116">
        <v>70127731304</v>
      </c>
      <c r="C173" s="116" t="s">
        <v>358</v>
      </c>
      <c r="D173" s="116" t="s">
        <v>556</v>
      </c>
      <c r="E173" s="116" t="s">
        <v>500</v>
      </c>
      <c r="F173" s="117" t="s">
        <v>1610</v>
      </c>
      <c r="G173" s="118">
        <v>32429</v>
      </c>
      <c r="H173" s="117" t="s">
        <v>1202</v>
      </c>
      <c r="I173" s="117" t="s">
        <v>1203</v>
      </c>
      <c r="J173" s="117" t="s">
        <v>1578</v>
      </c>
      <c r="K173" s="117" t="s">
        <v>1260</v>
      </c>
      <c r="L173" s="117" t="s">
        <v>1265</v>
      </c>
      <c r="M173" s="118">
        <v>40924</v>
      </c>
      <c r="N173" s="119">
        <v>4600</v>
      </c>
      <c r="O173" s="119">
        <v>0</v>
      </c>
      <c r="P173" s="119">
        <v>766.27777777777783</v>
      </c>
      <c r="Q173" s="119">
        <f t="shared" si="17"/>
        <v>5366.2777777777774</v>
      </c>
      <c r="R173" s="119">
        <f t="shared" si="20"/>
        <v>9200</v>
      </c>
      <c r="S173" s="119">
        <f t="shared" si="18"/>
        <v>73595.333333333328</v>
      </c>
      <c r="T173" s="119">
        <f t="shared" si="19"/>
        <v>55200</v>
      </c>
    </row>
    <row r="174" spans="1:20" s="100" customFormat="1" x14ac:dyDescent="0.25">
      <c r="A174" s="100">
        <v>8102010</v>
      </c>
      <c r="B174" s="100">
        <v>70127731304</v>
      </c>
      <c r="C174" s="100" t="s">
        <v>358</v>
      </c>
      <c r="D174" s="100" t="s">
        <v>514</v>
      </c>
      <c r="E174" s="100" t="s">
        <v>490</v>
      </c>
      <c r="F174" s="103" t="s">
        <v>1611</v>
      </c>
      <c r="G174" s="106">
        <v>22056</v>
      </c>
      <c r="H174" s="103" t="s">
        <v>1204</v>
      </c>
      <c r="I174" s="103" t="s">
        <v>1205</v>
      </c>
      <c r="J174" s="103" t="s">
        <v>1578</v>
      </c>
      <c r="K174" s="103" t="s">
        <v>1260</v>
      </c>
      <c r="L174" s="103" t="s">
        <v>1266</v>
      </c>
      <c r="M174" s="106">
        <v>40924</v>
      </c>
      <c r="N174" s="105">
        <v>12296</v>
      </c>
      <c r="O174" s="105">
        <v>0</v>
      </c>
      <c r="P174" s="105">
        <v>960.81555555555553</v>
      </c>
      <c r="Q174" s="105">
        <f t="shared" si="17"/>
        <v>13256.815555555555</v>
      </c>
      <c r="R174" s="105">
        <f t="shared" si="20"/>
        <v>24592</v>
      </c>
      <c r="S174" s="105">
        <f t="shared" si="18"/>
        <v>183673.78666666665</v>
      </c>
      <c r="T174" s="105">
        <f t="shared" si="19"/>
        <v>147552</v>
      </c>
    </row>
    <row r="175" spans="1:20" s="100" customFormat="1" x14ac:dyDescent="0.25">
      <c r="A175" s="100">
        <v>8102010</v>
      </c>
      <c r="B175" s="100">
        <v>70127731304</v>
      </c>
      <c r="C175" s="100" t="s">
        <v>358</v>
      </c>
      <c r="D175" s="100" t="s">
        <v>1158</v>
      </c>
      <c r="E175" s="100" t="s">
        <v>519</v>
      </c>
      <c r="F175" s="103" t="s">
        <v>779</v>
      </c>
      <c r="G175" s="106">
        <v>26383</v>
      </c>
      <c r="H175" s="103" t="s">
        <v>1206</v>
      </c>
      <c r="I175" s="103" t="s">
        <v>1207</v>
      </c>
      <c r="J175" s="103" t="s">
        <v>1578</v>
      </c>
      <c r="K175" s="103" t="s">
        <v>1267</v>
      </c>
      <c r="L175" s="103" t="s">
        <v>1268</v>
      </c>
      <c r="M175" s="106">
        <v>42659</v>
      </c>
      <c r="N175" s="105">
        <v>4724</v>
      </c>
      <c r="O175" s="105">
        <v>0</v>
      </c>
      <c r="P175" s="105">
        <v>769.41222222222223</v>
      </c>
      <c r="Q175" s="105">
        <f t="shared" si="17"/>
        <v>5493.4122222222222</v>
      </c>
      <c r="R175" s="105">
        <f t="shared" si="20"/>
        <v>9448</v>
      </c>
      <c r="S175" s="105">
        <f t="shared" si="18"/>
        <v>75368.94666666667</v>
      </c>
      <c r="T175" s="105">
        <f t="shared" si="19"/>
        <v>56688</v>
      </c>
    </row>
    <row r="176" spans="1:20" s="100" customFormat="1" x14ac:dyDescent="0.25">
      <c r="A176" s="100">
        <v>8102010</v>
      </c>
      <c r="B176" s="100">
        <v>70127731304</v>
      </c>
      <c r="C176" s="100" t="s">
        <v>358</v>
      </c>
      <c r="D176" s="100" t="s">
        <v>491</v>
      </c>
      <c r="E176" s="100" t="s">
        <v>1162</v>
      </c>
      <c r="F176" s="103" t="s">
        <v>1467</v>
      </c>
      <c r="G176" s="106">
        <v>23164</v>
      </c>
      <c r="H176" s="103" t="s">
        <v>1208</v>
      </c>
      <c r="I176" s="103" t="s">
        <v>1209</v>
      </c>
      <c r="J176" s="103" t="s">
        <v>1578</v>
      </c>
      <c r="K176" s="103" t="s">
        <v>1267</v>
      </c>
      <c r="L176" s="103" t="s">
        <v>1268</v>
      </c>
      <c r="M176" s="106">
        <v>40924</v>
      </c>
      <c r="N176" s="105">
        <v>6766</v>
      </c>
      <c r="O176" s="105">
        <v>0</v>
      </c>
      <c r="P176" s="105">
        <v>821.02944444444449</v>
      </c>
      <c r="Q176" s="105">
        <f t="shared" si="17"/>
        <v>7587.0294444444444</v>
      </c>
      <c r="R176" s="105">
        <f t="shared" si="20"/>
        <v>13532</v>
      </c>
      <c r="S176" s="105">
        <f t="shared" si="18"/>
        <v>104576.35333333333</v>
      </c>
      <c r="T176" s="105">
        <f t="shared" si="19"/>
        <v>81192</v>
      </c>
    </row>
    <row r="177" spans="1:20" s="100" customFormat="1" x14ac:dyDescent="0.25">
      <c r="A177" s="100">
        <v>8102010</v>
      </c>
      <c r="B177" s="100">
        <v>70127731304</v>
      </c>
      <c r="C177" s="100" t="s">
        <v>358</v>
      </c>
      <c r="D177" s="100" t="s">
        <v>515</v>
      </c>
      <c r="E177" s="100" t="s">
        <v>862</v>
      </c>
      <c r="F177" s="103" t="s">
        <v>1612</v>
      </c>
      <c r="G177" s="106">
        <v>24620</v>
      </c>
      <c r="H177" s="103" t="s">
        <v>1210</v>
      </c>
      <c r="I177" s="103" t="s">
        <v>1211</v>
      </c>
      <c r="J177" s="103" t="s">
        <v>1578</v>
      </c>
      <c r="K177" s="103" t="s">
        <v>1269</v>
      </c>
      <c r="L177" s="103" t="s">
        <v>714</v>
      </c>
      <c r="M177" s="106">
        <v>40924</v>
      </c>
      <c r="N177" s="105">
        <v>6976</v>
      </c>
      <c r="O177" s="105">
        <v>0</v>
      </c>
      <c r="P177" s="105">
        <v>826.33777777777777</v>
      </c>
      <c r="Q177" s="105">
        <f t="shared" si="17"/>
        <v>7802.3377777777778</v>
      </c>
      <c r="R177" s="105">
        <f t="shared" si="20"/>
        <v>13952</v>
      </c>
      <c r="S177" s="105">
        <f t="shared" si="18"/>
        <v>107580.05333333333</v>
      </c>
      <c r="T177" s="105">
        <f t="shared" si="19"/>
        <v>83712</v>
      </c>
    </row>
    <row r="178" spans="1:20" s="100" customFormat="1" x14ac:dyDescent="0.25">
      <c r="A178" s="100">
        <v>8102010</v>
      </c>
      <c r="B178" s="100">
        <v>70127731304</v>
      </c>
      <c r="C178" s="100" t="s">
        <v>358</v>
      </c>
      <c r="D178" s="100" t="s">
        <v>514</v>
      </c>
      <c r="E178" s="100" t="s">
        <v>499</v>
      </c>
      <c r="F178" s="103" t="s">
        <v>1613</v>
      </c>
      <c r="G178" s="106">
        <v>18372</v>
      </c>
      <c r="H178" s="103" t="s">
        <v>1212</v>
      </c>
      <c r="I178" s="103" t="s">
        <v>1213</v>
      </c>
      <c r="J178" s="103" t="s">
        <v>1578</v>
      </c>
      <c r="K178" s="103" t="s">
        <v>1262</v>
      </c>
      <c r="L178" s="103" t="s">
        <v>1263</v>
      </c>
      <c r="M178" s="106">
        <v>40924</v>
      </c>
      <c r="N178" s="105">
        <v>3978</v>
      </c>
      <c r="O178" s="105">
        <v>0</v>
      </c>
      <c r="P178" s="105">
        <v>750.55499999999995</v>
      </c>
      <c r="Q178" s="105">
        <f t="shared" si="17"/>
        <v>4728.5550000000003</v>
      </c>
      <c r="R178" s="105">
        <f t="shared" si="20"/>
        <v>7956</v>
      </c>
      <c r="S178" s="105">
        <f t="shared" si="18"/>
        <v>64698.66</v>
      </c>
      <c r="T178" s="105">
        <f t="shared" si="19"/>
        <v>47736</v>
      </c>
    </row>
    <row r="179" spans="1:20" s="100" customFormat="1" x14ac:dyDescent="0.25">
      <c r="A179" s="100">
        <v>8102010</v>
      </c>
      <c r="B179" s="100">
        <v>70127731304</v>
      </c>
      <c r="C179" s="100" t="s">
        <v>358</v>
      </c>
      <c r="D179" s="100" t="s">
        <v>539</v>
      </c>
      <c r="E179" s="100" t="s">
        <v>1164</v>
      </c>
      <c r="F179" s="103" t="s">
        <v>1614</v>
      </c>
      <c r="G179" s="106">
        <v>46465</v>
      </c>
      <c r="H179" s="103" t="s">
        <v>1214</v>
      </c>
      <c r="I179" s="103" t="s">
        <v>1215</v>
      </c>
      <c r="J179" s="103" t="s">
        <v>1578</v>
      </c>
      <c r="K179" s="103" t="s">
        <v>1262</v>
      </c>
      <c r="L179" s="103" t="s">
        <v>1263</v>
      </c>
      <c r="M179" s="106">
        <v>40924</v>
      </c>
      <c r="N179" s="105">
        <v>4570</v>
      </c>
      <c r="O179" s="105">
        <v>0</v>
      </c>
      <c r="P179" s="105">
        <v>765.51944444444439</v>
      </c>
      <c r="Q179" s="105">
        <f t="shared" si="17"/>
        <v>5335.5194444444442</v>
      </c>
      <c r="R179" s="105">
        <f t="shared" si="20"/>
        <v>9140</v>
      </c>
      <c r="S179" s="105">
        <f t="shared" si="18"/>
        <v>73166.233333333337</v>
      </c>
      <c r="T179" s="105">
        <f t="shared" si="19"/>
        <v>54840</v>
      </c>
    </row>
    <row r="180" spans="1:20" s="100" customFormat="1" x14ac:dyDescent="0.25">
      <c r="A180" s="100">
        <v>8102010</v>
      </c>
      <c r="B180" s="100">
        <v>70127731304</v>
      </c>
      <c r="C180" s="100" t="s">
        <v>358</v>
      </c>
      <c r="D180" s="100" t="s">
        <v>511</v>
      </c>
      <c r="E180" s="100" t="s">
        <v>521</v>
      </c>
      <c r="F180" s="103" t="s">
        <v>1615</v>
      </c>
      <c r="G180" s="106">
        <v>12365</v>
      </c>
      <c r="H180" s="103" t="s">
        <v>1216</v>
      </c>
      <c r="I180" s="103" t="s">
        <v>1217</v>
      </c>
      <c r="J180" s="103" t="s">
        <v>1578</v>
      </c>
      <c r="K180" s="103" t="s">
        <v>1262</v>
      </c>
      <c r="L180" s="103" t="s">
        <v>1263</v>
      </c>
      <c r="M180" s="106">
        <v>40924</v>
      </c>
      <c r="N180" s="105">
        <v>3320</v>
      </c>
      <c r="O180" s="105">
        <v>0</v>
      </c>
      <c r="P180" s="105">
        <v>733.92222222222222</v>
      </c>
      <c r="Q180" s="105">
        <f t="shared" si="17"/>
        <v>4053.9222222222224</v>
      </c>
      <c r="R180" s="105">
        <f t="shared" si="20"/>
        <v>6640</v>
      </c>
      <c r="S180" s="105">
        <f t="shared" si="18"/>
        <v>55287.066666666666</v>
      </c>
      <c r="T180" s="105">
        <f t="shared" si="19"/>
        <v>39840</v>
      </c>
    </row>
    <row r="181" spans="1:20" s="100" customFormat="1" x14ac:dyDescent="0.25">
      <c r="A181" s="100">
        <v>8102010</v>
      </c>
      <c r="B181" s="100">
        <v>70127731304</v>
      </c>
      <c r="C181" s="100" t="s">
        <v>358</v>
      </c>
      <c r="D181" s="100" t="s">
        <v>508</v>
      </c>
      <c r="E181" s="100" t="s">
        <v>508</v>
      </c>
      <c r="F181" s="103" t="s">
        <v>1616</v>
      </c>
      <c r="G181" s="106">
        <v>25730</v>
      </c>
      <c r="H181" s="103" t="s">
        <v>1218</v>
      </c>
      <c r="I181" s="103" t="s">
        <v>1219</v>
      </c>
      <c r="J181" s="103" t="s">
        <v>1578</v>
      </c>
      <c r="K181" s="103" t="s">
        <v>1270</v>
      </c>
      <c r="L181" s="103" t="s">
        <v>735</v>
      </c>
      <c r="M181" s="106">
        <v>40924</v>
      </c>
      <c r="N181" s="105">
        <v>6094</v>
      </c>
      <c r="O181" s="105">
        <v>0</v>
      </c>
      <c r="P181" s="105">
        <v>804.0427777777777</v>
      </c>
      <c r="Q181" s="105">
        <f t="shared" si="17"/>
        <v>6898.0427777777777</v>
      </c>
      <c r="R181" s="105">
        <f t="shared" si="20"/>
        <v>12188</v>
      </c>
      <c r="S181" s="105">
        <f t="shared" si="18"/>
        <v>94964.513333333336</v>
      </c>
      <c r="T181" s="105">
        <f t="shared" si="19"/>
        <v>73128</v>
      </c>
    </row>
    <row r="182" spans="1:20" s="100" customFormat="1" x14ac:dyDescent="0.25">
      <c r="A182" s="100">
        <v>8102010</v>
      </c>
      <c r="B182" s="100">
        <v>70127731304</v>
      </c>
      <c r="C182" s="100" t="s">
        <v>358</v>
      </c>
      <c r="D182" s="100" t="s">
        <v>500</v>
      </c>
      <c r="E182" s="100" t="s">
        <v>508</v>
      </c>
      <c r="F182" s="103" t="s">
        <v>1617</v>
      </c>
      <c r="G182" s="106">
        <v>23632</v>
      </c>
      <c r="H182" s="103" t="s">
        <v>1220</v>
      </c>
      <c r="I182" s="103" t="s">
        <v>1221</v>
      </c>
      <c r="J182" s="103" t="s">
        <v>1578</v>
      </c>
      <c r="K182" s="103" t="s">
        <v>1270</v>
      </c>
      <c r="L182" s="103" t="s">
        <v>1120</v>
      </c>
      <c r="M182" s="106">
        <v>40924</v>
      </c>
      <c r="N182" s="105">
        <v>5042</v>
      </c>
      <c r="O182" s="105">
        <v>0</v>
      </c>
      <c r="P182" s="105">
        <v>777.45055555555552</v>
      </c>
      <c r="Q182" s="105">
        <f t="shared" si="17"/>
        <v>5819.4505555555552</v>
      </c>
      <c r="R182" s="105">
        <f t="shared" si="20"/>
        <v>10084</v>
      </c>
      <c r="S182" s="105">
        <f t="shared" si="18"/>
        <v>79917.406666666662</v>
      </c>
      <c r="T182" s="105">
        <f t="shared" si="19"/>
        <v>60504</v>
      </c>
    </row>
    <row r="183" spans="1:20" s="100" customFormat="1" x14ac:dyDescent="0.25">
      <c r="A183" s="100">
        <v>8102010</v>
      </c>
      <c r="B183" s="100">
        <v>70127731304</v>
      </c>
      <c r="C183" s="100" t="s">
        <v>358</v>
      </c>
      <c r="D183" s="100" t="s">
        <v>845</v>
      </c>
      <c r="E183" s="100" t="s">
        <v>498</v>
      </c>
      <c r="F183" s="103" t="s">
        <v>1617</v>
      </c>
      <c r="G183" s="106">
        <v>26116</v>
      </c>
      <c r="H183" s="103" t="s">
        <v>1222</v>
      </c>
      <c r="I183" s="103" t="s">
        <v>1223</v>
      </c>
      <c r="J183" s="103" t="s">
        <v>1578</v>
      </c>
      <c r="K183" s="103" t="s">
        <v>1267</v>
      </c>
      <c r="L183" s="103" t="s">
        <v>1268</v>
      </c>
      <c r="M183" s="106">
        <v>42659</v>
      </c>
      <c r="N183" s="105">
        <v>4722</v>
      </c>
      <c r="O183" s="105">
        <v>0</v>
      </c>
      <c r="P183" s="105">
        <v>769.36166666666668</v>
      </c>
      <c r="Q183" s="105">
        <f t="shared" si="17"/>
        <v>5491.3616666666667</v>
      </c>
      <c r="R183" s="105">
        <f t="shared" si="20"/>
        <v>9444</v>
      </c>
      <c r="S183" s="105">
        <f t="shared" si="18"/>
        <v>75340.34</v>
      </c>
      <c r="T183" s="105">
        <f t="shared" si="19"/>
        <v>56664</v>
      </c>
    </row>
    <row r="184" spans="1:20" s="120" customFormat="1" x14ac:dyDescent="0.25">
      <c r="A184" s="120">
        <v>8102010</v>
      </c>
      <c r="B184" s="116">
        <v>70127731304</v>
      </c>
      <c r="C184" s="120" t="s">
        <v>358</v>
      </c>
      <c r="D184" s="120" t="s">
        <v>538</v>
      </c>
      <c r="E184" s="120" t="s">
        <v>518</v>
      </c>
      <c r="F184" s="117" t="s">
        <v>1618</v>
      </c>
      <c r="G184" s="118">
        <v>24745</v>
      </c>
      <c r="H184" s="117" t="s">
        <v>1224</v>
      </c>
      <c r="I184" s="117" t="s">
        <v>1225</v>
      </c>
      <c r="J184" s="117" t="s">
        <v>1578</v>
      </c>
      <c r="K184" s="117" t="s">
        <v>1270</v>
      </c>
      <c r="L184" s="117" t="s">
        <v>1120</v>
      </c>
      <c r="M184" s="118">
        <v>40924</v>
      </c>
      <c r="N184" s="121">
        <v>4600</v>
      </c>
      <c r="O184" s="121">
        <v>0</v>
      </c>
      <c r="P184" s="121">
        <v>766.27777777777783</v>
      </c>
      <c r="Q184" s="119">
        <f t="shared" si="17"/>
        <v>5366.2777777777774</v>
      </c>
      <c r="R184" s="121">
        <f t="shared" si="20"/>
        <v>9200</v>
      </c>
      <c r="S184" s="119">
        <f t="shared" si="18"/>
        <v>73595.333333333328</v>
      </c>
      <c r="T184" s="119">
        <f t="shared" si="19"/>
        <v>55200</v>
      </c>
    </row>
    <row r="185" spans="1:20" s="100" customFormat="1" x14ac:dyDescent="0.25">
      <c r="A185" s="100">
        <v>8102010</v>
      </c>
      <c r="B185" s="100">
        <v>70127731304</v>
      </c>
      <c r="C185" s="100" t="s">
        <v>358</v>
      </c>
      <c r="D185" s="100" t="s">
        <v>498</v>
      </c>
      <c r="E185" s="100" t="s">
        <v>852</v>
      </c>
      <c r="F185" s="103" t="s">
        <v>1619</v>
      </c>
      <c r="G185" s="106">
        <v>31304</v>
      </c>
      <c r="H185" s="103" t="s">
        <v>1226</v>
      </c>
      <c r="I185" s="103" t="s">
        <v>1227</v>
      </c>
      <c r="J185" s="103" t="s">
        <v>1578</v>
      </c>
      <c r="K185" s="103" t="s">
        <v>1135</v>
      </c>
      <c r="L185" s="103" t="s">
        <v>1259</v>
      </c>
      <c r="M185" s="106">
        <v>42659</v>
      </c>
      <c r="N185" s="105">
        <v>5210</v>
      </c>
      <c r="O185" s="105">
        <v>0</v>
      </c>
      <c r="P185" s="105">
        <v>781.69722222222219</v>
      </c>
      <c r="Q185" s="105">
        <f t="shared" si="17"/>
        <v>5991.6972222222221</v>
      </c>
      <c r="R185" s="105">
        <f t="shared" si="20"/>
        <v>10420</v>
      </c>
      <c r="S185" s="105">
        <f t="shared" si="18"/>
        <v>82320.366666666669</v>
      </c>
      <c r="T185" s="105">
        <f t="shared" si="19"/>
        <v>62520</v>
      </c>
    </row>
    <row r="186" spans="1:20" s="100" customFormat="1" x14ac:dyDescent="0.25">
      <c r="A186" s="100">
        <v>8102010</v>
      </c>
      <c r="B186" s="100">
        <v>70127731304</v>
      </c>
      <c r="C186" s="100" t="s">
        <v>358</v>
      </c>
      <c r="D186" s="100" t="s">
        <v>490</v>
      </c>
      <c r="E186" s="100" t="s">
        <v>490</v>
      </c>
      <c r="F186" s="103" t="s">
        <v>1620</v>
      </c>
      <c r="G186" s="106">
        <v>22176</v>
      </c>
      <c r="H186" s="103" t="s">
        <v>1228</v>
      </c>
      <c r="I186" s="103" t="s">
        <v>1229</v>
      </c>
      <c r="J186" s="103" t="s">
        <v>1578</v>
      </c>
      <c r="K186" s="103" t="s">
        <v>1260</v>
      </c>
      <c r="L186" s="103" t="s">
        <v>714</v>
      </c>
      <c r="M186" s="106">
        <v>40924</v>
      </c>
      <c r="N186" s="105">
        <v>5650</v>
      </c>
      <c r="O186" s="105">
        <v>0</v>
      </c>
      <c r="P186" s="105">
        <v>792.81944444444446</v>
      </c>
      <c r="Q186" s="105">
        <f t="shared" si="17"/>
        <v>6442.8194444444443</v>
      </c>
      <c r="R186" s="105">
        <f t="shared" si="20"/>
        <v>11300</v>
      </c>
      <c r="S186" s="105">
        <f t="shared" si="18"/>
        <v>88613.833333333328</v>
      </c>
      <c r="T186" s="105">
        <f t="shared" si="19"/>
        <v>67800</v>
      </c>
    </row>
    <row r="187" spans="1:20" s="100" customFormat="1" x14ac:dyDescent="0.25">
      <c r="A187" s="100">
        <v>8102010</v>
      </c>
      <c r="B187" s="100">
        <v>70127731304</v>
      </c>
      <c r="C187" s="100" t="s">
        <v>358</v>
      </c>
      <c r="D187" s="100" t="s">
        <v>498</v>
      </c>
      <c r="E187" s="100" t="s">
        <v>508</v>
      </c>
      <c r="F187" s="103" t="s">
        <v>1621</v>
      </c>
      <c r="G187" s="106">
        <v>25475</v>
      </c>
      <c r="H187" s="103" t="s">
        <v>1230</v>
      </c>
      <c r="I187" s="103" t="s">
        <v>1231</v>
      </c>
      <c r="J187" s="103" t="s">
        <v>1578</v>
      </c>
      <c r="K187" s="103" t="s">
        <v>1267</v>
      </c>
      <c r="L187" s="103" t="s">
        <v>1268</v>
      </c>
      <c r="M187" s="106">
        <v>42618</v>
      </c>
      <c r="N187" s="105">
        <v>4722</v>
      </c>
      <c r="O187" s="105">
        <v>0</v>
      </c>
      <c r="P187" s="105">
        <v>769.36166666666668</v>
      </c>
      <c r="Q187" s="105">
        <f t="shared" si="17"/>
        <v>5491.3616666666667</v>
      </c>
      <c r="R187" s="105">
        <f t="shared" si="20"/>
        <v>9444</v>
      </c>
      <c r="S187" s="105">
        <f t="shared" si="18"/>
        <v>75340.34</v>
      </c>
      <c r="T187" s="105">
        <f t="shared" si="19"/>
        <v>56664</v>
      </c>
    </row>
    <row r="188" spans="1:20" s="100" customFormat="1" x14ac:dyDescent="0.25">
      <c r="A188" s="100">
        <v>8102010</v>
      </c>
      <c r="B188" s="100">
        <v>70127731304</v>
      </c>
      <c r="C188" s="100" t="s">
        <v>358</v>
      </c>
      <c r="D188" s="100" t="s">
        <v>500</v>
      </c>
      <c r="E188" s="100" t="s">
        <v>1165</v>
      </c>
      <c r="F188" s="103" t="s">
        <v>1435</v>
      </c>
      <c r="G188" s="106">
        <v>22465</v>
      </c>
      <c r="H188" s="103" t="s">
        <v>1232</v>
      </c>
      <c r="I188" s="103" t="s">
        <v>1233</v>
      </c>
      <c r="J188" s="103" t="s">
        <v>1578</v>
      </c>
      <c r="K188" s="103" t="s">
        <v>1260</v>
      </c>
      <c r="L188" s="103" t="s">
        <v>1271</v>
      </c>
      <c r="M188" s="106">
        <v>42618</v>
      </c>
      <c r="N188" s="105">
        <v>9596</v>
      </c>
      <c r="O188" s="105">
        <v>0</v>
      </c>
      <c r="P188" s="105">
        <v>892.56555555555553</v>
      </c>
      <c r="Q188" s="105">
        <f t="shared" si="17"/>
        <v>10488.565555555555</v>
      </c>
      <c r="R188" s="105">
        <f t="shared" si="20"/>
        <v>19192</v>
      </c>
      <c r="S188" s="105">
        <f t="shared" si="18"/>
        <v>145054.78666666665</v>
      </c>
      <c r="T188" s="105">
        <f t="shared" si="19"/>
        <v>115152</v>
      </c>
    </row>
    <row r="189" spans="1:20" s="100" customFormat="1" x14ac:dyDescent="0.25">
      <c r="A189" s="100">
        <v>8102010</v>
      </c>
      <c r="B189" s="100">
        <v>70127731304</v>
      </c>
      <c r="C189" s="100" t="s">
        <v>358</v>
      </c>
      <c r="D189" s="100" t="s">
        <v>514</v>
      </c>
      <c r="E189" s="100" t="s">
        <v>490</v>
      </c>
      <c r="F189" s="103" t="s">
        <v>1622</v>
      </c>
      <c r="G189" s="106">
        <v>25554</v>
      </c>
      <c r="H189" s="103" t="s">
        <v>1234</v>
      </c>
      <c r="I189" s="103" t="s">
        <v>1235</v>
      </c>
      <c r="J189" s="103" t="s">
        <v>1578</v>
      </c>
      <c r="K189" s="103" t="s">
        <v>1260</v>
      </c>
      <c r="L189" s="103" t="s">
        <v>1259</v>
      </c>
      <c r="M189" s="106">
        <v>42618</v>
      </c>
      <c r="N189" s="105">
        <v>6094</v>
      </c>
      <c r="O189" s="105">
        <v>0</v>
      </c>
      <c r="P189" s="105">
        <v>804.0427777777777</v>
      </c>
      <c r="Q189" s="105">
        <f t="shared" si="17"/>
        <v>6898.0427777777777</v>
      </c>
      <c r="R189" s="105">
        <f t="shared" si="20"/>
        <v>12188</v>
      </c>
      <c r="S189" s="105">
        <f t="shared" si="18"/>
        <v>94964.513333333336</v>
      </c>
      <c r="T189" s="105">
        <f t="shared" si="19"/>
        <v>73128</v>
      </c>
    </row>
    <row r="190" spans="1:20" s="100" customFormat="1" x14ac:dyDescent="0.25">
      <c r="A190" s="100">
        <v>8102010</v>
      </c>
      <c r="B190" s="100">
        <v>70127731304</v>
      </c>
      <c r="C190" s="100" t="s">
        <v>358</v>
      </c>
      <c r="D190" s="100" t="s">
        <v>508</v>
      </c>
      <c r="E190" s="100" t="s">
        <v>491</v>
      </c>
      <c r="F190" s="103" t="s">
        <v>1623</v>
      </c>
      <c r="G190" s="106">
        <v>32308</v>
      </c>
      <c r="H190" s="103" t="s">
        <v>1236</v>
      </c>
      <c r="I190" s="103" t="s">
        <v>1237</v>
      </c>
      <c r="J190" s="103" t="s">
        <v>1578</v>
      </c>
      <c r="K190" s="103" t="s">
        <v>1256</v>
      </c>
      <c r="L190" s="103" t="s">
        <v>1259</v>
      </c>
      <c r="M190" s="106">
        <v>42659</v>
      </c>
      <c r="N190" s="105">
        <v>9596</v>
      </c>
      <c r="O190" s="105">
        <v>0</v>
      </c>
      <c r="P190" s="105">
        <v>892.56555555555553</v>
      </c>
      <c r="Q190" s="105">
        <f t="shared" si="17"/>
        <v>10488.565555555555</v>
      </c>
      <c r="R190" s="105">
        <f t="shared" si="20"/>
        <v>19192</v>
      </c>
      <c r="S190" s="105">
        <f t="shared" si="18"/>
        <v>145054.78666666665</v>
      </c>
      <c r="T190" s="105">
        <f t="shared" si="19"/>
        <v>115152</v>
      </c>
    </row>
    <row r="191" spans="1:20" s="100" customFormat="1" x14ac:dyDescent="0.25">
      <c r="A191" s="100">
        <v>8102010</v>
      </c>
      <c r="B191" s="100">
        <v>70127731304</v>
      </c>
      <c r="C191" s="100" t="s">
        <v>358</v>
      </c>
      <c r="D191" s="100" t="s">
        <v>853</v>
      </c>
      <c r="E191" s="100" t="s">
        <v>1166</v>
      </c>
      <c r="F191" s="103" t="s">
        <v>1624</v>
      </c>
      <c r="G191" s="106">
        <v>34299</v>
      </c>
      <c r="H191" s="103" t="s">
        <v>1238</v>
      </c>
      <c r="I191" s="103" t="s">
        <v>1239</v>
      </c>
      <c r="J191" s="103" t="s">
        <v>1578</v>
      </c>
      <c r="K191" s="103" t="s">
        <v>1270</v>
      </c>
      <c r="L191" s="103" t="s">
        <v>714</v>
      </c>
      <c r="M191" s="106">
        <v>42659</v>
      </c>
      <c r="N191" s="105">
        <v>6094</v>
      </c>
      <c r="O191" s="105">
        <v>0</v>
      </c>
      <c r="P191" s="105">
        <v>804.0427777777777</v>
      </c>
      <c r="Q191" s="105">
        <f t="shared" si="17"/>
        <v>6898.0427777777777</v>
      </c>
      <c r="R191" s="105">
        <f t="shared" si="20"/>
        <v>12188</v>
      </c>
      <c r="S191" s="105">
        <f t="shared" si="18"/>
        <v>94964.513333333336</v>
      </c>
      <c r="T191" s="105">
        <f t="shared" si="19"/>
        <v>73128</v>
      </c>
    </row>
    <row r="192" spans="1:20" s="116" customFormat="1" x14ac:dyDescent="0.25">
      <c r="A192" s="116">
        <v>8102010</v>
      </c>
      <c r="B192" s="116">
        <v>70127731304</v>
      </c>
      <c r="C192" s="116" t="s">
        <v>358</v>
      </c>
      <c r="D192" s="116" t="s">
        <v>521</v>
      </c>
      <c r="E192" s="116" t="s">
        <v>513</v>
      </c>
      <c r="F192" s="117" t="s">
        <v>1625</v>
      </c>
      <c r="G192" s="118">
        <v>24645</v>
      </c>
      <c r="H192" s="117" t="s">
        <v>1240</v>
      </c>
      <c r="I192" s="117" t="s">
        <v>1241</v>
      </c>
      <c r="J192" s="117" t="s">
        <v>1578</v>
      </c>
      <c r="K192" s="117" t="s">
        <v>1260</v>
      </c>
      <c r="L192" s="117" t="s">
        <v>1261</v>
      </c>
      <c r="M192" s="118">
        <v>42618</v>
      </c>
      <c r="N192" s="119">
        <v>4600</v>
      </c>
      <c r="O192" s="119">
        <v>0</v>
      </c>
      <c r="P192" s="119">
        <v>766.27777777777783</v>
      </c>
      <c r="Q192" s="119">
        <f t="shared" si="17"/>
        <v>5366.2777777777774</v>
      </c>
      <c r="R192" s="119">
        <f t="shared" si="20"/>
        <v>9200</v>
      </c>
      <c r="S192" s="119">
        <f t="shared" si="18"/>
        <v>73595.333333333328</v>
      </c>
      <c r="T192" s="119">
        <f t="shared" si="19"/>
        <v>55200</v>
      </c>
    </row>
    <row r="193" spans="1:32" s="100" customFormat="1" x14ac:dyDescent="0.25">
      <c r="A193" s="100">
        <v>8102010</v>
      </c>
      <c r="B193" s="100">
        <v>70127731304</v>
      </c>
      <c r="C193" s="100" t="s">
        <v>358</v>
      </c>
      <c r="D193" s="100" t="s">
        <v>1163</v>
      </c>
      <c r="E193" s="100" t="s">
        <v>513</v>
      </c>
      <c r="F193" s="103" t="s">
        <v>1626</v>
      </c>
      <c r="G193" s="106">
        <v>26398</v>
      </c>
      <c r="H193" s="103" t="s">
        <v>1242</v>
      </c>
      <c r="I193" s="103" t="s">
        <v>1243</v>
      </c>
      <c r="J193" s="103" t="s">
        <v>1578</v>
      </c>
      <c r="K193" s="103" t="s">
        <v>1272</v>
      </c>
      <c r="L193" s="103" t="s">
        <v>714</v>
      </c>
      <c r="M193" s="106">
        <v>42659</v>
      </c>
      <c r="N193" s="105">
        <v>8294</v>
      </c>
      <c r="O193" s="105">
        <v>0</v>
      </c>
      <c r="P193" s="105">
        <v>859.6538888888889</v>
      </c>
      <c r="Q193" s="105">
        <f t="shared" si="17"/>
        <v>9153.6538888888881</v>
      </c>
      <c r="R193" s="105">
        <f t="shared" si="20"/>
        <v>16588</v>
      </c>
      <c r="S193" s="105">
        <f t="shared" si="18"/>
        <v>126431.84666666665</v>
      </c>
      <c r="T193" s="105">
        <f t="shared" si="19"/>
        <v>99528</v>
      </c>
    </row>
    <row r="194" spans="1:32" s="100" customFormat="1" x14ac:dyDescent="0.25">
      <c r="A194" s="100">
        <v>8102010</v>
      </c>
      <c r="B194" s="100">
        <v>70127731304</v>
      </c>
      <c r="C194" s="100" t="s">
        <v>358</v>
      </c>
      <c r="D194" s="100" t="s">
        <v>508</v>
      </c>
      <c r="E194" s="100" t="s">
        <v>537</v>
      </c>
      <c r="F194" s="103" t="s">
        <v>1627</v>
      </c>
      <c r="G194" s="106">
        <v>25385</v>
      </c>
      <c r="H194" s="103" t="s">
        <v>1244</v>
      </c>
      <c r="I194" s="103" t="s">
        <v>1245</v>
      </c>
      <c r="J194" s="103" t="s">
        <v>1578</v>
      </c>
      <c r="K194" s="103" t="s">
        <v>1260</v>
      </c>
      <c r="L194" s="103" t="s">
        <v>1261</v>
      </c>
      <c r="M194" s="106">
        <v>42618</v>
      </c>
      <c r="N194" s="105">
        <v>6458</v>
      </c>
      <c r="O194" s="105">
        <v>0</v>
      </c>
      <c r="P194" s="105">
        <v>813.24388888888893</v>
      </c>
      <c r="Q194" s="105">
        <f t="shared" si="17"/>
        <v>7271.2438888888892</v>
      </c>
      <c r="R194" s="105">
        <f t="shared" si="20"/>
        <v>12916</v>
      </c>
      <c r="S194" s="105">
        <f t="shared" si="18"/>
        <v>100170.92666666667</v>
      </c>
      <c r="T194" s="105">
        <f t="shared" si="19"/>
        <v>77496</v>
      </c>
    </row>
    <row r="195" spans="1:32" s="100" customFormat="1" x14ac:dyDescent="0.25">
      <c r="A195" s="100">
        <v>8102010</v>
      </c>
      <c r="B195" s="100">
        <v>70127731304</v>
      </c>
      <c r="C195" s="100" t="s">
        <v>358</v>
      </c>
      <c r="D195" s="100" t="s">
        <v>508</v>
      </c>
      <c r="E195" s="100" t="s">
        <v>1163</v>
      </c>
      <c r="F195" s="103" t="s">
        <v>1628</v>
      </c>
      <c r="G195" s="106">
        <v>19037</v>
      </c>
      <c r="H195" s="103" t="s">
        <v>1246</v>
      </c>
      <c r="I195" s="103" t="s">
        <v>1247</v>
      </c>
      <c r="J195" s="103" t="s">
        <v>1578</v>
      </c>
      <c r="K195" s="103" t="s">
        <v>1262</v>
      </c>
      <c r="L195" s="103" t="s">
        <v>1263</v>
      </c>
      <c r="M195" s="106">
        <v>43009</v>
      </c>
      <c r="N195" s="105">
        <v>9658</v>
      </c>
      <c r="O195" s="105">
        <v>0</v>
      </c>
      <c r="P195" s="105">
        <v>894.13277777777773</v>
      </c>
      <c r="Q195" s="105">
        <f t="shared" ref="Q195:Q258" si="21">+N195+P195</f>
        <v>10552.132777777777</v>
      </c>
      <c r="R195" s="105">
        <f t="shared" ref="R195:R258" si="22">+N195*2</f>
        <v>19316</v>
      </c>
      <c r="S195" s="105">
        <f t="shared" ref="S195:S258" si="23">+Q195*12+R195</f>
        <v>145941.59333333332</v>
      </c>
      <c r="T195" s="105">
        <f t="shared" ref="T195:T258" si="24">+N195*12</f>
        <v>115896</v>
      </c>
    </row>
    <row r="196" spans="1:32" s="100" customFormat="1" x14ac:dyDescent="0.25">
      <c r="A196" s="100">
        <v>8102010</v>
      </c>
      <c r="B196" s="100">
        <v>70127731304</v>
      </c>
      <c r="C196" s="100" t="s">
        <v>358</v>
      </c>
      <c r="D196" s="100" t="s">
        <v>510</v>
      </c>
      <c r="E196" s="100" t="s">
        <v>497</v>
      </c>
      <c r="F196" s="103" t="s">
        <v>1629</v>
      </c>
      <c r="G196" s="106">
        <v>32607</v>
      </c>
      <c r="H196" s="103" t="s">
        <v>1248</v>
      </c>
      <c r="I196" s="103" t="s">
        <v>1249</v>
      </c>
      <c r="J196" s="103" t="s">
        <v>1578</v>
      </c>
      <c r="K196" s="103" t="s">
        <v>1270</v>
      </c>
      <c r="L196" s="103" t="s">
        <v>1273</v>
      </c>
      <c r="M196" s="106">
        <v>43009</v>
      </c>
      <c r="N196" s="105">
        <v>6784</v>
      </c>
      <c r="O196" s="105">
        <v>0</v>
      </c>
      <c r="P196" s="105">
        <v>821.48444444444442</v>
      </c>
      <c r="Q196" s="105">
        <f t="shared" si="21"/>
        <v>7605.4844444444443</v>
      </c>
      <c r="R196" s="105">
        <f t="shared" si="22"/>
        <v>13568</v>
      </c>
      <c r="S196" s="105">
        <f t="shared" si="23"/>
        <v>104833.81333333332</v>
      </c>
      <c r="T196" s="105">
        <f t="shared" si="24"/>
        <v>81408</v>
      </c>
    </row>
    <row r="197" spans="1:32" s="100" customFormat="1" x14ac:dyDescent="0.25">
      <c r="A197" s="100">
        <v>8102010</v>
      </c>
      <c r="B197" s="100">
        <v>70127731304</v>
      </c>
      <c r="C197" s="100" t="s">
        <v>358</v>
      </c>
      <c r="D197" s="100" t="s">
        <v>1157</v>
      </c>
      <c r="E197" s="100" t="s">
        <v>500</v>
      </c>
      <c r="F197" s="103" t="s">
        <v>1630</v>
      </c>
      <c r="G197" s="106">
        <v>23307</v>
      </c>
      <c r="H197" s="103" t="s">
        <v>1250</v>
      </c>
      <c r="I197" s="103" t="s">
        <v>1251</v>
      </c>
      <c r="J197" s="103" t="s">
        <v>1578</v>
      </c>
      <c r="K197" s="103" t="s">
        <v>1258</v>
      </c>
      <c r="L197" s="103" t="s">
        <v>1274</v>
      </c>
      <c r="M197" s="106">
        <v>43009</v>
      </c>
      <c r="N197" s="105">
        <v>11014</v>
      </c>
      <c r="O197" s="105">
        <v>0</v>
      </c>
      <c r="P197" s="105">
        <v>928.40944444444449</v>
      </c>
      <c r="Q197" s="105">
        <f t="shared" si="21"/>
        <v>11942.409444444445</v>
      </c>
      <c r="R197" s="105">
        <f t="shared" si="22"/>
        <v>22028</v>
      </c>
      <c r="S197" s="105">
        <f t="shared" si="23"/>
        <v>165336.91333333333</v>
      </c>
      <c r="T197" s="105">
        <f t="shared" si="24"/>
        <v>132168</v>
      </c>
    </row>
    <row r="198" spans="1:32" s="100" customFormat="1" x14ac:dyDescent="0.25">
      <c r="A198" s="100">
        <v>8102010</v>
      </c>
      <c r="B198" s="100">
        <v>70127731304</v>
      </c>
      <c r="C198" s="100" t="s">
        <v>358</v>
      </c>
      <c r="D198" s="100" t="s">
        <v>1167</v>
      </c>
      <c r="E198" s="100" t="s">
        <v>886</v>
      </c>
      <c r="F198" s="103" t="s">
        <v>773</v>
      </c>
      <c r="G198" s="106">
        <v>27558</v>
      </c>
      <c r="H198" s="103" t="s">
        <v>1252</v>
      </c>
      <c r="I198" s="103" t="s">
        <v>1253</v>
      </c>
      <c r="J198" s="103" t="s">
        <v>1578</v>
      </c>
      <c r="K198" s="103" t="s">
        <v>1260</v>
      </c>
      <c r="L198" s="103" t="s">
        <v>1275</v>
      </c>
      <c r="M198" s="106">
        <v>43009</v>
      </c>
      <c r="N198" s="105">
        <v>15150</v>
      </c>
      <c r="O198" s="105">
        <v>0</v>
      </c>
      <c r="P198" s="105">
        <v>1032.9583333333333</v>
      </c>
      <c r="Q198" s="105">
        <f t="shared" si="21"/>
        <v>16182.958333333334</v>
      </c>
      <c r="R198" s="105">
        <f t="shared" si="22"/>
        <v>30300</v>
      </c>
      <c r="S198" s="105">
        <f t="shared" si="23"/>
        <v>224495.5</v>
      </c>
      <c r="T198" s="105">
        <f t="shared" si="24"/>
        <v>181800</v>
      </c>
    </row>
    <row r="199" spans="1:32" s="100" customFormat="1" x14ac:dyDescent="0.25">
      <c r="A199" s="100">
        <v>8102010</v>
      </c>
      <c r="B199" s="100">
        <v>70127731304</v>
      </c>
      <c r="C199" s="100" t="s">
        <v>358</v>
      </c>
      <c r="D199" s="100" t="s">
        <v>538</v>
      </c>
      <c r="E199" s="100" t="s">
        <v>491</v>
      </c>
      <c r="F199" s="103" t="s">
        <v>1631</v>
      </c>
      <c r="G199" s="106">
        <v>23850</v>
      </c>
      <c r="H199" s="103" t="s">
        <v>1254</v>
      </c>
      <c r="I199" s="103" t="s">
        <v>1255</v>
      </c>
      <c r="J199" s="103" t="s">
        <v>1578</v>
      </c>
      <c r="K199" s="103" t="s">
        <v>1276</v>
      </c>
      <c r="L199" s="103" t="s">
        <v>1257</v>
      </c>
      <c r="M199" s="106">
        <v>43009</v>
      </c>
      <c r="N199" s="105">
        <v>11014</v>
      </c>
      <c r="O199" s="105">
        <v>0</v>
      </c>
      <c r="P199" s="105">
        <v>928.40944444444449</v>
      </c>
      <c r="Q199" s="105">
        <f t="shared" si="21"/>
        <v>11942.409444444445</v>
      </c>
      <c r="R199" s="105">
        <f t="shared" si="22"/>
        <v>22028</v>
      </c>
      <c r="S199" s="105">
        <f t="shared" si="23"/>
        <v>165336.91333333333</v>
      </c>
      <c r="T199" s="105">
        <f t="shared" si="24"/>
        <v>132168</v>
      </c>
      <c r="AE199" s="105">
        <f>SUM(N78:N199)*12</f>
        <v>10861536</v>
      </c>
      <c r="AF199" s="100" t="s">
        <v>1586</v>
      </c>
    </row>
    <row r="200" spans="1:32" s="91" customFormat="1" x14ac:dyDescent="0.25">
      <c r="A200" s="91">
        <v>8204010</v>
      </c>
      <c r="B200" s="91">
        <v>70133652009</v>
      </c>
      <c r="C200" s="91" t="s">
        <v>399</v>
      </c>
      <c r="D200" s="91" t="s">
        <v>1277</v>
      </c>
      <c r="E200" s="91" t="s">
        <v>501</v>
      </c>
      <c r="F200" s="92" t="s">
        <v>1434</v>
      </c>
      <c r="G200" s="93">
        <v>31913</v>
      </c>
      <c r="H200" s="92" t="s">
        <v>1390</v>
      </c>
      <c r="I200" s="92" t="s">
        <v>1391</v>
      </c>
      <c r="J200" s="94" t="s">
        <v>1578</v>
      </c>
      <c r="K200" s="92" t="s">
        <v>1478</v>
      </c>
      <c r="L200" s="95" t="s">
        <v>1133</v>
      </c>
      <c r="M200" s="96">
        <v>42629</v>
      </c>
      <c r="N200" s="97">
        <v>5612</v>
      </c>
      <c r="O200" s="97">
        <v>0</v>
      </c>
      <c r="P200" s="97">
        <v>1793.5333333333333</v>
      </c>
      <c r="Q200" s="97">
        <f>+N200+P200</f>
        <v>7405.5333333333328</v>
      </c>
      <c r="R200" s="97">
        <f>+N200*2</f>
        <v>11224</v>
      </c>
      <c r="S200" s="97">
        <f>+Q200*12+R200</f>
        <v>100090.4</v>
      </c>
      <c r="T200" s="97">
        <f t="shared" si="24"/>
        <v>67344</v>
      </c>
      <c r="U200" s="97">
        <f>SUM(T200:T260)</f>
        <v>4954152</v>
      </c>
      <c r="V200" s="91" t="s">
        <v>1592</v>
      </c>
      <c r="AE200" s="97">
        <f>SUM(P78:P199)*12</f>
        <v>551406.76</v>
      </c>
      <c r="AF200" s="91" t="s">
        <v>1587</v>
      </c>
    </row>
    <row r="201" spans="1:32" s="91" customFormat="1" x14ac:dyDescent="0.25">
      <c r="A201" s="91">
        <v>8204010</v>
      </c>
      <c r="B201" s="91">
        <v>70133652009</v>
      </c>
      <c r="C201" s="91" t="s">
        <v>399</v>
      </c>
      <c r="D201" s="91" t="s">
        <v>491</v>
      </c>
      <c r="E201" s="91" t="s">
        <v>521</v>
      </c>
      <c r="F201" s="92" t="s">
        <v>1435</v>
      </c>
      <c r="G201" s="93">
        <v>19462</v>
      </c>
      <c r="H201" s="92" t="s">
        <v>1392</v>
      </c>
      <c r="I201" s="92" t="s">
        <v>1393</v>
      </c>
      <c r="J201" s="94" t="s">
        <v>1578</v>
      </c>
      <c r="K201" s="92" t="s">
        <v>1478</v>
      </c>
      <c r="L201" s="95" t="s">
        <v>765</v>
      </c>
      <c r="M201" s="96">
        <v>40924</v>
      </c>
      <c r="N201" s="97">
        <v>5612</v>
      </c>
      <c r="O201" s="97">
        <v>0</v>
      </c>
      <c r="P201" s="97">
        <v>93.533333333332962</v>
      </c>
      <c r="Q201" s="97">
        <f t="shared" si="21"/>
        <v>5705.5333333333328</v>
      </c>
      <c r="R201" s="97">
        <f t="shared" si="22"/>
        <v>11224</v>
      </c>
      <c r="S201" s="97">
        <f t="shared" si="23"/>
        <v>79690.399999999994</v>
      </c>
      <c r="T201" s="97">
        <f t="shared" si="24"/>
        <v>67344</v>
      </c>
      <c r="U201" s="97">
        <f>SUM(P200:P260)*12</f>
        <v>915207.49999999988</v>
      </c>
      <c r="V201" s="91" t="s">
        <v>1593</v>
      </c>
      <c r="AE201" s="97">
        <f>SUM(R78:R199)</f>
        <v>1784104</v>
      </c>
      <c r="AF201" s="91" t="s">
        <v>1588</v>
      </c>
    </row>
    <row r="202" spans="1:32" s="91" customFormat="1" x14ac:dyDescent="0.25">
      <c r="A202" s="91">
        <v>8204010</v>
      </c>
      <c r="B202" s="91">
        <v>70133652009</v>
      </c>
      <c r="C202" s="91" t="s">
        <v>399</v>
      </c>
      <c r="D202" s="91" t="s">
        <v>511</v>
      </c>
      <c r="E202" s="91" t="s">
        <v>500</v>
      </c>
      <c r="F202" s="92" t="s">
        <v>1436</v>
      </c>
      <c r="G202" s="93">
        <v>29991</v>
      </c>
      <c r="H202" s="92" t="s">
        <v>1394</v>
      </c>
      <c r="I202" s="92" t="s">
        <v>1395</v>
      </c>
      <c r="J202" s="94" t="s">
        <v>1578</v>
      </c>
      <c r="K202" s="92" t="s">
        <v>1478</v>
      </c>
      <c r="L202" s="94" t="s">
        <v>1133</v>
      </c>
      <c r="M202" s="96">
        <v>40924</v>
      </c>
      <c r="N202" s="97">
        <v>5612</v>
      </c>
      <c r="O202" s="97">
        <v>0</v>
      </c>
      <c r="P202" s="97">
        <v>1793.5333333333333</v>
      </c>
      <c r="Q202" s="97">
        <f t="shared" si="21"/>
        <v>7405.5333333333328</v>
      </c>
      <c r="R202" s="97">
        <f t="shared" si="22"/>
        <v>11224</v>
      </c>
      <c r="S202" s="97">
        <f t="shared" si="23"/>
        <v>100090.4</v>
      </c>
      <c r="T202" s="97">
        <f t="shared" si="24"/>
        <v>67344</v>
      </c>
      <c r="U202" s="97">
        <f>SUM(R200:R260)</f>
        <v>825692</v>
      </c>
      <c r="V202" s="91" t="s">
        <v>1594</v>
      </c>
    </row>
    <row r="203" spans="1:32" s="91" customFormat="1" x14ac:dyDescent="0.25">
      <c r="A203" s="91">
        <v>8204010</v>
      </c>
      <c r="B203" s="91">
        <v>70133652009</v>
      </c>
      <c r="C203" s="91" t="s">
        <v>399</v>
      </c>
      <c r="D203" s="91" t="s">
        <v>492</v>
      </c>
      <c r="E203" s="91" t="s">
        <v>1279</v>
      </c>
      <c r="F203" s="92" t="s">
        <v>1437</v>
      </c>
      <c r="G203" s="93">
        <v>34300</v>
      </c>
      <c r="H203" s="92" t="s">
        <v>1396</v>
      </c>
      <c r="I203" s="92" t="s">
        <v>1397</v>
      </c>
      <c r="J203" s="94" t="s">
        <v>1578</v>
      </c>
      <c r="K203" s="92" t="s">
        <v>1478</v>
      </c>
      <c r="L203" s="94" t="s">
        <v>765</v>
      </c>
      <c r="M203" s="96">
        <v>40924</v>
      </c>
      <c r="N203" s="97">
        <v>7640</v>
      </c>
      <c r="O203" s="97">
        <v>0</v>
      </c>
      <c r="P203" s="97">
        <v>127.33333333333303</v>
      </c>
      <c r="Q203" s="97">
        <f t="shared" si="21"/>
        <v>7767.333333333333</v>
      </c>
      <c r="R203" s="97">
        <f t="shared" si="22"/>
        <v>15280</v>
      </c>
      <c r="S203" s="97">
        <f t="shared" si="23"/>
        <v>108488</v>
      </c>
      <c r="T203" s="97">
        <f t="shared" si="24"/>
        <v>91680</v>
      </c>
    </row>
    <row r="204" spans="1:32" s="91" customFormat="1" x14ac:dyDescent="0.25">
      <c r="A204" s="91">
        <v>8204010</v>
      </c>
      <c r="B204" s="91">
        <v>70133652009</v>
      </c>
      <c r="C204" s="91" t="s">
        <v>399</v>
      </c>
      <c r="D204" s="91" t="s">
        <v>499</v>
      </c>
      <c r="E204" s="91" t="s">
        <v>519</v>
      </c>
      <c r="F204" s="92" t="s">
        <v>1438</v>
      </c>
      <c r="G204" s="93">
        <v>26325</v>
      </c>
      <c r="H204" s="92" t="s">
        <v>1398</v>
      </c>
      <c r="I204" s="92" t="s">
        <v>1399</v>
      </c>
      <c r="J204" s="94" t="s">
        <v>1578</v>
      </c>
      <c r="K204" s="92" t="s">
        <v>1478</v>
      </c>
      <c r="L204" s="94" t="s">
        <v>1133</v>
      </c>
      <c r="M204" s="96">
        <v>40924</v>
      </c>
      <c r="N204" s="97">
        <v>5612</v>
      </c>
      <c r="O204" s="97">
        <v>0</v>
      </c>
      <c r="P204" s="97">
        <v>1793.5333333333333</v>
      </c>
      <c r="Q204" s="97">
        <f t="shared" si="21"/>
        <v>7405.5333333333328</v>
      </c>
      <c r="R204" s="97">
        <f t="shared" si="22"/>
        <v>11224</v>
      </c>
      <c r="S204" s="97">
        <f t="shared" si="23"/>
        <v>100090.4</v>
      </c>
      <c r="T204" s="97">
        <f t="shared" si="24"/>
        <v>67344</v>
      </c>
    </row>
    <row r="205" spans="1:32" s="91" customFormat="1" x14ac:dyDescent="0.25">
      <c r="A205" s="91">
        <v>8204010</v>
      </c>
      <c r="B205" s="91">
        <v>70133652009</v>
      </c>
      <c r="C205" s="91" t="s">
        <v>399</v>
      </c>
      <c r="D205" s="91" t="s">
        <v>512</v>
      </c>
      <c r="E205" s="91" t="s">
        <v>1280</v>
      </c>
      <c r="F205" s="92" t="s">
        <v>773</v>
      </c>
      <c r="G205" s="93">
        <v>25585</v>
      </c>
      <c r="H205" s="92" t="s">
        <v>1400</v>
      </c>
      <c r="I205" s="92" t="s">
        <v>1401</v>
      </c>
      <c r="J205" s="94" t="s">
        <v>1578</v>
      </c>
      <c r="K205" s="92" t="s">
        <v>1479</v>
      </c>
      <c r="L205" s="94" t="s">
        <v>1480</v>
      </c>
      <c r="M205" s="96">
        <v>40924</v>
      </c>
      <c r="N205" s="97">
        <v>8474</v>
      </c>
      <c r="O205" s="97">
        <v>0</v>
      </c>
      <c r="P205" s="97">
        <v>1841.2333333333333</v>
      </c>
      <c r="Q205" s="97">
        <f t="shared" si="21"/>
        <v>10315.233333333334</v>
      </c>
      <c r="R205" s="97">
        <f t="shared" si="22"/>
        <v>16948</v>
      </c>
      <c r="S205" s="97">
        <f t="shared" si="23"/>
        <v>140730.79999999999</v>
      </c>
      <c r="T205" s="97">
        <f t="shared" si="24"/>
        <v>101688</v>
      </c>
    </row>
    <row r="206" spans="1:32" s="91" customFormat="1" x14ac:dyDescent="0.25">
      <c r="A206" s="91">
        <v>8204010</v>
      </c>
      <c r="B206" s="91">
        <v>70133652009</v>
      </c>
      <c r="C206" s="91" t="s">
        <v>399</v>
      </c>
      <c r="D206" s="91" t="s">
        <v>513</v>
      </c>
      <c r="E206" s="91" t="s">
        <v>1281</v>
      </c>
      <c r="F206" s="92" t="s">
        <v>1045</v>
      </c>
      <c r="G206" s="93">
        <v>22460</v>
      </c>
      <c r="H206" s="92" t="s">
        <v>1402</v>
      </c>
      <c r="I206" s="92" t="s">
        <v>1403</v>
      </c>
      <c r="J206" s="94" t="s">
        <v>1578</v>
      </c>
      <c r="K206" s="92" t="s">
        <v>1479</v>
      </c>
      <c r="L206" s="94" t="s">
        <v>1481</v>
      </c>
      <c r="M206" s="96">
        <v>40924</v>
      </c>
      <c r="N206" s="97">
        <v>6510</v>
      </c>
      <c r="O206" s="97">
        <v>0</v>
      </c>
      <c r="P206" s="97">
        <v>1408.5</v>
      </c>
      <c r="Q206" s="97">
        <f t="shared" si="21"/>
        <v>7918.5</v>
      </c>
      <c r="R206" s="97">
        <f t="shared" si="22"/>
        <v>13020</v>
      </c>
      <c r="S206" s="97">
        <f t="shared" si="23"/>
        <v>108042</v>
      </c>
      <c r="T206" s="97">
        <f t="shared" si="24"/>
        <v>78120</v>
      </c>
    </row>
    <row r="207" spans="1:32" s="91" customFormat="1" x14ac:dyDescent="0.25">
      <c r="A207" s="91">
        <v>8204010</v>
      </c>
      <c r="B207" s="91">
        <v>70133652009</v>
      </c>
      <c r="C207" s="91" t="s">
        <v>399</v>
      </c>
      <c r="D207" s="91" t="s">
        <v>820</v>
      </c>
      <c r="E207" s="91" t="s">
        <v>521</v>
      </c>
      <c r="F207" s="92" t="s">
        <v>1439</v>
      </c>
      <c r="G207" s="93">
        <v>28773</v>
      </c>
      <c r="H207" s="92" t="s">
        <v>1404</v>
      </c>
      <c r="I207" s="92" t="s">
        <v>1405</v>
      </c>
      <c r="J207" s="94" t="s">
        <v>1578</v>
      </c>
      <c r="K207" s="92" t="s">
        <v>1479</v>
      </c>
      <c r="L207" s="94" t="s">
        <v>1481</v>
      </c>
      <c r="M207" s="96">
        <v>40924</v>
      </c>
      <c r="N207" s="97">
        <v>6510</v>
      </c>
      <c r="O207" s="97">
        <v>0</v>
      </c>
      <c r="P207" s="97">
        <v>108.5</v>
      </c>
      <c r="Q207" s="97">
        <f t="shared" si="21"/>
        <v>6618.5</v>
      </c>
      <c r="R207" s="97">
        <f t="shared" si="22"/>
        <v>13020</v>
      </c>
      <c r="S207" s="97">
        <f t="shared" si="23"/>
        <v>92442</v>
      </c>
      <c r="T207" s="97">
        <f t="shared" si="24"/>
        <v>78120</v>
      </c>
    </row>
    <row r="208" spans="1:32" s="91" customFormat="1" x14ac:dyDescent="0.25">
      <c r="A208" s="91">
        <v>8204010</v>
      </c>
      <c r="B208" s="91">
        <v>70133652009</v>
      </c>
      <c r="C208" s="91" t="s">
        <v>399</v>
      </c>
      <c r="D208" s="91" t="s">
        <v>499</v>
      </c>
      <c r="E208" s="91" t="s">
        <v>512</v>
      </c>
      <c r="F208" s="92" t="s">
        <v>773</v>
      </c>
      <c r="G208" s="93">
        <v>12806</v>
      </c>
      <c r="H208" s="92" t="s">
        <v>1406</v>
      </c>
      <c r="I208" s="92" t="s">
        <v>1407</v>
      </c>
      <c r="J208" s="94" t="s">
        <v>1578</v>
      </c>
      <c r="K208" s="92" t="s">
        <v>1479</v>
      </c>
      <c r="L208" s="94" t="s">
        <v>1481</v>
      </c>
      <c r="M208" s="96">
        <v>40924</v>
      </c>
      <c r="N208" s="97">
        <v>6510</v>
      </c>
      <c r="O208" s="97">
        <v>0</v>
      </c>
      <c r="P208" s="97">
        <v>1408.5</v>
      </c>
      <c r="Q208" s="97">
        <f t="shared" si="21"/>
        <v>7918.5</v>
      </c>
      <c r="R208" s="97">
        <f t="shared" si="22"/>
        <v>13020</v>
      </c>
      <c r="S208" s="97">
        <f t="shared" si="23"/>
        <v>108042</v>
      </c>
      <c r="T208" s="97">
        <f t="shared" si="24"/>
        <v>78120</v>
      </c>
    </row>
    <row r="209" spans="1:30" s="91" customFormat="1" x14ac:dyDescent="0.25">
      <c r="A209" s="91">
        <v>8204010</v>
      </c>
      <c r="B209" s="91">
        <v>70133652009</v>
      </c>
      <c r="C209" s="91" t="s">
        <v>399</v>
      </c>
      <c r="D209" s="91" t="s">
        <v>494</v>
      </c>
      <c r="E209" s="91" t="s">
        <v>494</v>
      </c>
      <c r="F209" s="92" t="s">
        <v>1440</v>
      </c>
      <c r="G209" s="93">
        <v>23409</v>
      </c>
      <c r="H209" s="92" t="s">
        <v>1408</v>
      </c>
      <c r="I209" s="92" t="s">
        <v>1409</v>
      </c>
      <c r="J209" s="94" t="s">
        <v>1578</v>
      </c>
      <c r="K209" s="92" t="s">
        <v>1479</v>
      </c>
      <c r="L209" s="94" t="s">
        <v>1481</v>
      </c>
      <c r="M209" s="96">
        <v>40924</v>
      </c>
      <c r="N209" s="97">
        <v>6510</v>
      </c>
      <c r="O209" s="97">
        <v>0</v>
      </c>
      <c r="P209" s="97">
        <v>1408.5</v>
      </c>
      <c r="Q209" s="97">
        <f t="shared" si="21"/>
        <v>7918.5</v>
      </c>
      <c r="R209" s="97">
        <f t="shared" si="22"/>
        <v>13020</v>
      </c>
      <c r="S209" s="97">
        <f t="shared" si="23"/>
        <v>108042</v>
      </c>
      <c r="T209" s="97">
        <f t="shared" si="24"/>
        <v>78120</v>
      </c>
    </row>
    <row r="210" spans="1:30" s="91" customFormat="1" x14ac:dyDescent="0.25">
      <c r="A210" s="91">
        <v>8204010</v>
      </c>
      <c r="B210" s="91">
        <v>70133652009</v>
      </c>
      <c r="C210" s="91" t="s">
        <v>399</v>
      </c>
      <c r="D210" s="91" t="s">
        <v>514</v>
      </c>
      <c r="E210" s="91" t="s">
        <v>1282</v>
      </c>
      <c r="F210" s="92" t="s">
        <v>1441</v>
      </c>
      <c r="G210" s="93">
        <v>31347</v>
      </c>
      <c r="H210" s="92" t="s">
        <v>1410</v>
      </c>
      <c r="I210" s="92" t="s">
        <v>1411</v>
      </c>
      <c r="J210" s="94" t="s">
        <v>1578</v>
      </c>
      <c r="K210" s="92" t="s">
        <v>1478</v>
      </c>
      <c r="L210" s="94" t="s">
        <v>765</v>
      </c>
      <c r="M210" s="96">
        <v>42618</v>
      </c>
      <c r="N210" s="97">
        <v>5612</v>
      </c>
      <c r="O210" s="97">
        <v>0</v>
      </c>
      <c r="P210" s="97">
        <v>1393.5333333333333</v>
      </c>
      <c r="Q210" s="97">
        <f t="shared" si="21"/>
        <v>7005.5333333333328</v>
      </c>
      <c r="R210" s="97">
        <f t="shared" si="22"/>
        <v>11224</v>
      </c>
      <c r="S210" s="97">
        <f t="shared" si="23"/>
        <v>95290.4</v>
      </c>
      <c r="T210" s="97">
        <f t="shared" si="24"/>
        <v>67344</v>
      </c>
    </row>
    <row r="211" spans="1:30" s="91" customFormat="1" x14ac:dyDescent="0.25">
      <c r="A211" s="91">
        <v>8204010</v>
      </c>
      <c r="B211" s="91">
        <v>70133652009</v>
      </c>
      <c r="C211" s="91" t="s">
        <v>399</v>
      </c>
      <c r="D211" s="91" t="s">
        <v>515</v>
      </c>
      <c r="E211" s="91" t="s">
        <v>490</v>
      </c>
      <c r="F211" s="92" t="s">
        <v>1442</v>
      </c>
      <c r="G211" s="93">
        <v>20651</v>
      </c>
      <c r="H211" s="92" t="s">
        <v>1412</v>
      </c>
      <c r="I211" s="92" t="s">
        <v>1413</v>
      </c>
      <c r="J211" s="94" t="s">
        <v>1578</v>
      </c>
      <c r="K211" s="92" t="s">
        <v>1479</v>
      </c>
      <c r="L211" s="94" t="s">
        <v>1481</v>
      </c>
      <c r="M211" s="96">
        <v>40924</v>
      </c>
      <c r="N211" s="97">
        <v>6510</v>
      </c>
      <c r="O211" s="97">
        <v>0</v>
      </c>
      <c r="P211" s="97">
        <v>1408.5</v>
      </c>
      <c r="Q211" s="97">
        <f t="shared" si="21"/>
        <v>7918.5</v>
      </c>
      <c r="R211" s="97">
        <f t="shared" si="22"/>
        <v>13020</v>
      </c>
      <c r="S211" s="97">
        <f t="shared" si="23"/>
        <v>108042</v>
      </c>
      <c r="T211" s="97">
        <f t="shared" si="24"/>
        <v>78120</v>
      </c>
    </row>
    <row r="212" spans="1:30" s="91" customFormat="1" x14ac:dyDescent="0.25">
      <c r="A212" s="91">
        <v>8204010</v>
      </c>
      <c r="B212" s="91">
        <v>70133652009</v>
      </c>
      <c r="C212" s="91" t="s">
        <v>399</v>
      </c>
      <c r="D212" s="91" t="s">
        <v>1278</v>
      </c>
      <c r="E212" s="91" t="s">
        <v>1283</v>
      </c>
      <c r="F212" s="92" t="s">
        <v>829</v>
      </c>
      <c r="G212" s="93">
        <v>27899</v>
      </c>
      <c r="H212" s="92" t="s">
        <v>1414</v>
      </c>
      <c r="I212" s="92" t="s">
        <v>1415</v>
      </c>
      <c r="J212" s="94" t="s">
        <v>1578</v>
      </c>
      <c r="K212" s="92" t="s">
        <v>1479</v>
      </c>
      <c r="L212" s="94" t="s">
        <v>1123</v>
      </c>
      <c r="M212" s="96">
        <v>40924</v>
      </c>
      <c r="N212" s="97">
        <v>6510</v>
      </c>
      <c r="O212" s="97">
        <v>0</v>
      </c>
      <c r="P212" s="97">
        <v>1808.5</v>
      </c>
      <c r="Q212" s="97">
        <f t="shared" si="21"/>
        <v>8318.5</v>
      </c>
      <c r="R212" s="97">
        <f t="shared" si="22"/>
        <v>13020</v>
      </c>
      <c r="S212" s="97">
        <f t="shared" si="23"/>
        <v>112842</v>
      </c>
      <c r="T212" s="97">
        <f t="shared" si="24"/>
        <v>78120</v>
      </c>
    </row>
    <row r="213" spans="1:30" s="91" customFormat="1" x14ac:dyDescent="0.25">
      <c r="A213" s="91">
        <v>8204010</v>
      </c>
      <c r="B213" s="91">
        <v>70133652009</v>
      </c>
      <c r="C213" s="91" t="s">
        <v>399</v>
      </c>
      <c r="D213" s="91" t="s">
        <v>521</v>
      </c>
      <c r="E213" s="91" t="s">
        <v>513</v>
      </c>
      <c r="F213" s="92" t="s">
        <v>1443</v>
      </c>
      <c r="G213" s="93">
        <v>31075</v>
      </c>
      <c r="H213" s="92" t="s">
        <v>1416</v>
      </c>
      <c r="I213" s="92" t="s">
        <v>1417</v>
      </c>
      <c r="J213" s="94" t="s">
        <v>1578</v>
      </c>
      <c r="K213" s="92" t="s">
        <v>1479</v>
      </c>
      <c r="L213" s="94" t="s">
        <v>1480</v>
      </c>
      <c r="M213" s="96">
        <v>42125</v>
      </c>
      <c r="N213" s="97">
        <v>8474</v>
      </c>
      <c r="O213" s="97">
        <v>0</v>
      </c>
      <c r="P213" s="97">
        <v>1841.2333333333333</v>
      </c>
      <c r="Q213" s="97">
        <f t="shared" si="21"/>
        <v>10315.233333333334</v>
      </c>
      <c r="R213" s="97">
        <f t="shared" si="22"/>
        <v>16948</v>
      </c>
      <c r="S213" s="97">
        <f t="shared" si="23"/>
        <v>140730.79999999999</v>
      </c>
      <c r="T213" s="97">
        <f t="shared" si="24"/>
        <v>101688</v>
      </c>
    </row>
    <row r="214" spans="1:30" s="91" customFormat="1" x14ac:dyDescent="0.25">
      <c r="A214" s="91">
        <v>8204010</v>
      </c>
      <c r="B214" s="91">
        <v>70133652009</v>
      </c>
      <c r="C214" s="91" t="s">
        <v>399</v>
      </c>
      <c r="D214" s="91" t="s">
        <v>492</v>
      </c>
      <c r="E214" s="91" t="s">
        <v>493</v>
      </c>
      <c r="F214" s="92" t="s">
        <v>1444</v>
      </c>
      <c r="G214" s="93">
        <v>28647</v>
      </c>
      <c r="H214" s="92" t="s">
        <v>1418</v>
      </c>
      <c r="I214" s="92" t="s">
        <v>1419</v>
      </c>
      <c r="J214" s="94" t="s">
        <v>1578</v>
      </c>
      <c r="K214" s="92" t="s">
        <v>1479</v>
      </c>
      <c r="L214" s="94" t="s">
        <v>1481</v>
      </c>
      <c r="M214" s="96">
        <v>40924</v>
      </c>
      <c r="N214" s="97">
        <v>6510</v>
      </c>
      <c r="O214" s="97">
        <v>0</v>
      </c>
      <c r="P214" s="97">
        <v>1408.5</v>
      </c>
      <c r="Q214" s="97">
        <f t="shared" si="21"/>
        <v>7918.5</v>
      </c>
      <c r="R214" s="97">
        <f t="shared" si="22"/>
        <v>13020</v>
      </c>
      <c r="S214" s="97">
        <f t="shared" si="23"/>
        <v>108042</v>
      </c>
      <c r="T214" s="97">
        <f t="shared" si="24"/>
        <v>78120</v>
      </c>
    </row>
    <row r="215" spans="1:30" s="91" customFormat="1" x14ac:dyDescent="0.25">
      <c r="A215" s="91">
        <v>8204010</v>
      </c>
      <c r="B215" s="91">
        <v>70133652009</v>
      </c>
      <c r="C215" s="91" t="s">
        <v>399</v>
      </c>
      <c r="D215" s="91" t="s">
        <v>512</v>
      </c>
      <c r="E215" s="91" t="s">
        <v>513</v>
      </c>
      <c r="F215" s="92" t="s">
        <v>773</v>
      </c>
      <c r="G215" s="93">
        <v>25752</v>
      </c>
      <c r="H215" s="92" t="s">
        <v>1420</v>
      </c>
      <c r="I215" s="92" t="s">
        <v>1421</v>
      </c>
      <c r="J215" s="94" t="s">
        <v>1578</v>
      </c>
      <c r="K215" s="92" t="s">
        <v>1479</v>
      </c>
      <c r="L215" s="94" t="s">
        <v>1481</v>
      </c>
      <c r="M215" s="96">
        <v>40924</v>
      </c>
      <c r="N215" s="97">
        <v>6510</v>
      </c>
      <c r="O215" s="97">
        <v>0</v>
      </c>
      <c r="P215" s="97">
        <v>1408.5</v>
      </c>
      <c r="Q215" s="97">
        <f t="shared" si="21"/>
        <v>7918.5</v>
      </c>
      <c r="R215" s="97">
        <f t="shared" si="22"/>
        <v>13020</v>
      </c>
      <c r="S215" s="97">
        <f t="shared" si="23"/>
        <v>108042</v>
      </c>
      <c r="T215" s="97">
        <f t="shared" si="24"/>
        <v>78120</v>
      </c>
    </row>
    <row r="216" spans="1:30" s="91" customFormat="1" x14ac:dyDescent="0.25">
      <c r="A216" s="91">
        <v>8204010</v>
      </c>
      <c r="B216" s="91">
        <v>70133652009</v>
      </c>
      <c r="C216" s="91" t="s">
        <v>399</v>
      </c>
      <c r="D216" s="91" t="s">
        <v>518</v>
      </c>
      <c r="E216" s="91" t="s">
        <v>513</v>
      </c>
      <c r="F216" s="92" t="s">
        <v>1080</v>
      </c>
      <c r="G216" s="93">
        <v>25747</v>
      </c>
      <c r="H216" s="92" t="s">
        <v>1422</v>
      </c>
      <c r="I216" s="92" t="s">
        <v>1423</v>
      </c>
      <c r="J216" s="94" t="s">
        <v>1578</v>
      </c>
      <c r="K216" s="92" t="s">
        <v>1479</v>
      </c>
      <c r="L216" s="94" t="s">
        <v>1481</v>
      </c>
      <c r="M216" s="96">
        <v>40924</v>
      </c>
      <c r="N216" s="97">
        <v>6510</v>
      </c>
      <c r="O216" s="97">
        <v>0</v>
      </c>
      <c r="P216" s="97">
        <v>1408.5</v>
      </c>
      <c r="Q216" s="97">
        <f t="shared" si="21"/>
        <v>7918.5</v>
      </c>
      <c r="R216" s="97">
        <f t="shared" si="22"/>
        <v>13020</v>
      </c>
      <c r="S216" s="97">
        <f t="shared" si="23"/>
        <v>108042</v>
      </c>
      <c r="T216" s="97">
        <f t="shared" si="24"/>
        <v>78120</v>
      </c>
    </row>
    <row r="217" spans="1:30" s="91" customFormat="1" x14ac:dyDescent="0.25">
      <c r="A217" s="91">
        <v>8204010</v>
      </c>
      <c r="B217" s="91">
        <v>70133652009</v>
      </c>
      <c r="C217" s="91" t="s">
        <v>399</v>
      </c>
      <c r="D217" s="91" t="s">
        <v>524</v>
      </c>
      <c r="E217" s="91" t="s">
        <v>496</v>
      </c>
      <c r="F217" s="92" t="s">
        <v>1051</v>
      </c>
      <c r="G217" s="93">
        <v>28410</v>
      </c>
      <c r="H217" s="92" t="s">
        <v>1424</v>
      </c>
      <c r="I217" s="92" t="s">
        <v>1425</v>
      </c>
      <c r="J217" s="94" t="s">
        <v>1578</v>
      </c>
      <c r="K217" s="92" t="s">
        <v>1479</v>
      </c>
      <c r="L217" s="94" t="s">
        <v>1481</v>
      </c>
      <c r="M217" s="96">
        <v>40924</v>
      </c>
      <c r="N217" s="97">
        <v>6510</v>
      </c>
      <c r="O217" s="97">
        <v>0</v>
      </c>
      <c r="P217" s="97">
        <v>1408.5</v>
      </c>
      <c r="Q217" s="97">
        <f t="shared" si="21"/>
        <v>7918.5</v>
      </c>
      <c r="R217" s="97">
        <f t="shared" si="22"/>
        <v>13020</v>
      </c>
      <c r="S217" s="97">
        <f t="shared" si="23"/>
        <v>108042</v>
      </c>
      <c r="T217" s="97">
        <f t="shared" si="24"/>
        <v>78120</v>
      </c>
    </row>
    <row r="218" spans="1:30" s="91" customFormat="1" x14ac:dyDescent="0.25">
      <c r="A218" s="91">
        <v>8204010</v>
      </c>
      <c r="B218" s="91">
        <v>70133652009</v>
      </c>
      <c r="C218" s="91" t="s">
        <v>399</v>
      </c>
      <c r="D218" s="91" t="s">
        <v>854</v>
      </c>
      <c r="E218" s="91" t="s">
        <v>500</v>
      </c>
      <c r="F218" s="92" t="s">
        <v>1445</v>
      </c>
      <c r="G218" s="93">
        <v>32078</v>
      </c>
      <c r="H218" s="92" t="s">
        <v>1426</v>
      </c>
      <c r="I218" s="92" t="s">
        <v>1427</v>
      </c>
      <c r="J218" s="94" t="s">
        <v>1578</v>
      </c>
      <c r="K218" s="92" t="s">
        <v>1479</v>
      </c>
      <c r="L218" s="94" t="s">
        <v>1481</v>
      </c>
      <c r="M218" s="96">
        <v>40924</v>
      </c>
      <c r="N218" s="97">
        <v>6510</v>
      </c>
      <c r="O218" s="97">
        <v>0</v>
      </c>
      <c r="P218" s="97">
        <v>1408.5</v>
      </c>
      <c r="Q218" s="97">
        <f t="shared" si="21"/>
        <v>7918.5</v>
      </c>
      <c r="R218" s="97">
        <f t="shared" si="22"/>
        <v>13020</v>
      </c>
      <c r="S218" s="97">
        <f t="shared" si="23"/>
        <v>108042</v>
      </c>
      <c r="T218" s="97">
        <f t="shared" si="24"/>
        <v>78120</v>
      </c>
    </row>
    <row r="219" spans="1:30" s="91" customFormat="1" x14ac:dyDescent="0.25">
      <c r="A219" s="91">
        <v>8204010</v>
      </c>
      <c r="B219" s="91">
        <v>70133652009</v>
      </c>
      <c r="C219" s="91" t="s">
        <v>399</v>
      </c>
      <c r="D219" s="91" t="s">
        <v>491</v>
      </c>
      <c r="E219" s="91" t="s">
        <v>508</v>
      </c>
      <c r="F219" s="92" t="s">
        <v>1446</v>
      </c>
      <c r="G219" s="93">
        <v>32768</v>
      </c>
      <c r="H219" s="92" t="s">
        <v>1428</v>
      </c>
      <c r="I219" s="92" t="s">
        <v>1429</v>
      </c>
      <c r="J219" s="94" t="s">
        <v>1578</v>
      </c>
      <c r="K219" s="92" t="s">
        <v>1479</v>
      </c>
      <c r="L219" s="94" t="s">
        <v>1481</v>
      </c>
      <c r="M219" s="96">
        <v>40924</v>
      </c>
      <c r="N219" s="97">
        <v>6510</v>
      </c>
      <c r="O219" s="97">
        <v>0</v>
      </c>
      <c r="P219" s="97">
        <v>1408.5</v>
      </c>
      <c r="Q219" s="97">
        <f t="shared" si="21"/>
        <v>7918.5</v>
      </c>
      <c r="R219" s="97">
        <f t="shared" si="22"/>
        <v>13020</v>
      </c>
      <c r="S219" s="97">
        <f t="shared" si="23"/>
        <v>108042</v>
      </c>
      <c r="T219" s="97">
        <f t="shared" si="24"/>
        <v>78120</v>
      </c>
    </row>
    <row r="220" spans="1:30" s="100" customFormat="1" x14ac:dyDescent="0.25">
      <c r="A220" s="100">
        <v>8204010</v>
      </c>
      <c r="B220" s="100">
        <v>70133652009</v>
      </c>
      <c r="C220" s="100" t="s">
        <v>399</v>
      </c>
      <c r="D220" s="100" t="s">
        <v>1157</v>
      </c>
      <c r="E220" s="100" t="s">
        <v>518</v>
      </c>
      <c r="F220" s="101" t="s">
        <v>1447</v>
      </c>
      <c r="G220" s="102">
        <v>31861</v>
      </c>
      <c r="H220" s="101" t="s">
        <v>1430</v>
      </c>
      <c r="I220" s="101" t="s">
        <v>1431</v>
      </c>
      <c r="J220" s="103" t="s">
        <v>1578</v>
      </c>
      <c r="K220" s="101" t="s">
        <v>1479</v>
      </c>
      <c r="L220" s="103" t="s">
        <v>1482</v>
      </c>
      <c r="M220" s="104">
        <v>40924</v>
      </c>
      <c r="N220" s="105">
        <v>4600</v>
      </c>
      <c r="O220" s="105">
        <v>0</v>
      </c>
      <c r="P220" s="105">
        <v>63.33333333333303</v>
      </c>
      <c r="Q220" s="105">
        <f t="shared" si="21"/>
        <v>4663.333333333333</v>
      </c>
      <c r="R220" s="105">
        <f t="shared" si="22"/>
        <v>9200</v>
      </c>
      <c r="S220" s="105">
        <f t="shared" si="23"/>
        <v>65160</v>
      </c>
      <c r="T220" s="105">
        <f t="shared" si="24"/>
        <v>55200</v>
      </c>
      <c r="AD220" s="100">
        <f>+N220/2</f>
        <v>2300</v>
      </c>
    </row>
    <row r="221" spans="1:30" s="91" customFormat="1" x14ac:dyDescent="0.25">
      <c r="A221" s="91">
        <v>8204010</v>
      </c>
      <c r="B221" s="91">
        <v>70133652009</v>
      </c>
      <c r="C221" s="91" t="s">
        <v>399</v>
      </c>
      <c r="D221" s="91" t="s">
        <v>1284</v>
      </c>
      <c r="E221" s="91" t="s">
        <v>1288</v>
      </c>
      <c r="F221" s="92" t="s">
        <v>1448</v>
      </c>
      <c r="G221" s="93">
        <v>23228</v>
      </c>
      <c r="H221" s="92" t="s">
        <v>1432</v>
      </c>
      <c r="I221" s="92" t="s">
        <v>1433</v>
      </c>
      <c r="J221" s="94" t="s">
        <v>1578</v>
      </c>
      <c r="K221" s="92" t="s">
        <v>1479</v>
      </c>
      <c r="L221" s="94" t="s">
        <v>1481</v>
      </c>
      <c r="M221" s="96">
        <v>40924</v>
      </c>
      <c r="N221" s="97">
        <v>4800</v>
      </c>
      <c r="O221" s="97">
        <v>0</v>
      </c>
      <c r="P221" s="97">
        <v>80</v>
      </c>
      <c r="Q221" s="97">
        <f t="shared" si="21"/>
        <v>4880</v>
      </c>
      <c r="R221" s="97">
        <f t="shared" si="22"/>
        <v>9600</v>
      </c>
      <c r="S221" s="97">
        <f t="shared" si="23"/>
        <v>68160</v>
      </c>
      <c r="T221" s="97">
        <f t="shared" si="24"/>
        <v>57600</v>
      </c>
    </row>
    <row r="222" spans="1:30" s="91" customFormat="1" x14ac:dyDescent="0.25">
      <c r="A222" s="91">
        <v>8204010</v>
      </c>
      <c r="B222" s="91">
        <v>70133652009</v>
      </c>
      <c r="C222" s="91" t="s">
        <v>399</v>
      </c>
      <c r="D222" s="91" t="s">
        <v>1285</v>
      </c>
      <c r="E222" s="91" t="s">
        <v>510</v>
      </c>
      <c r="F222" s="92" t="s">
        <v>1449</v>
      </c>
      <c r="G222" s="93">
        <v>31323</v>
      </c>
      <c r="H222" s="92" t="s">
        <v>1312</v>
      </c>
      <c r="I222" s="92" t="s">
        <v>1313</v>
      </c>
      <c r="J222" s="94" t="s">
        <v>1578</v>
      </c>
      <c r="K222" s="92" t="s">
        <v>1479</v>
      </c>
      <c r="L222" s="94" t="s">
        <v>1480</v>
      </c>
      <c r="M222" s="96">
        <v>40924</v>
      </c>
      <c r="N222" s="97">
        <v>8474</v>
      </c>
      <c r="O222" s="97">
        <v>0</v>
      </c>
      <c r="P222" s="97">
        <v>1841.2333333333331</v>
      </c>
      <c r="Q222" s="97">
        <f t="shared" si="21"/>
        <v>10315.233333333334</v>
      </c>
      <c r="R222" s="97">
        <f t="shared" si="22"/>
        <v>16948</v>
      </c>
      <c r="S222" s="97">
        <f t="shared" si="23"/>
        <v>140730.79999999999</v>
      </c>
      <c r="T222" s="97">
        <f t="shared" si="24"/>
        <v>101688</v>
      </c>
    </row>
    <row r="223" spans="1:30" s="91" customFormat="1" x14ac:dyDescent="0.25">
      <c r="A223" s="91">
        <v>8204010</v>
      </c>
      <c r="B223" s="91">
        <v>70133652009</v>
      </c>
      <c r="C223" s="91" t="s">
        <v>399</v>
      </c>
      <c r="D223" s="91" t="s">
        <v>1286</v>
      </c>
      <c r="E223" s="91" t="s">
        <v>512</v>
      </c>
      <c r="F223" s="92" t="s">
        <v>1450</v>
      </c>
      <c r="G223" s="93">
        <v>27404</v>
      </c>
      <c r="H223" s="92" t="s">
        <v>1314</v>
      </c>
      <c r="I223" s="92" t="s">
        <v>1315</v>
      </c>
      <c r="J223" s="94" t="s">
        <v>1578</v>
      </c>
      <c r="K223" s="92" t="s">
        <v>1479</v>
      </c>
      <c r="L223" s="94" t="s">
        <v>1483</v>
      </c>
      <c r="M223" s="96">
        <v>40924</v>
      </c>
      <c r="N223" s="97">
        <v>5016</v>
      </c>
      <c r="O223" s="97">
        <v>0</v>
      </c>
      <c r="P223" s="97">
        <v>83.600000000000023</v>
      </c>
      <c r="Q223" s="97">
        <f t="shared" si="21"/>
        <v>5099.6000000000004</v>
      </c>
      <c r="R223" s="97">
        <f t="shared" si="22"/>
        <v>10032</v>
      </c>
      <c r="S223" s="97">
        <f t="shared" si="23"/>
        <v>71227.200000000012</v>
      </c>
      <c r="T223" s="97">
        <f t="shared" si="24"/>
        <v>60192</v>
      </c>
    </row>
    <row r="224" spans="1:30" s="91" customFormat="1" x14ac:dyDescent="0.25">
      <c r="A224" s="91">
        <v>8204010</v>
      </c>
      <c r="B224" s="91">
        <v>70133652009</v>
      </c>
      <c r="C224" s="91" t="s">
        <v>358</v>
      </c>
      <c r="D224" s="91" t="s">
        <v>490</v>
      </c>
      <c r="E224" s="91" t="s">
        <v>491</v>
      </c>
      <c r="F224" s="92" t="s">
        <v>1451</v>
      </c>
      <c r="G224" s="93">
        <v>26789</v>
      </c>
      <c r="H224" s="92" t="s">
        <v>1316</v>
      </c>
      <c r="I224" s="92" t="s">
        <v>1317</v>
      </c>
      <c r="J224" s="94" t="s">
        <v>1578</v>
      </c>
      <c r="K224" s="92" t="s">
        <v>1479</v>
      </c>
      <c r="L224" s="94" t="s">
        <v>1483</v>
      </c>
      <c r="M224" s="96">
        <v>40924</v>
      </c>
      <c r="N224" s="97">
        <v>5790</v>
      </c>
      <c r="O224" s="97">
        <v>0</v>
      </c>
      <c r="P224" s="97">
        <v>796.35833333333301</v>
      </c>
      <c r="Q224" s="97">
        <f t="shared" si="21"/>
        <v>6586.3583333333327</v>
      </c>
      <c r="R224" s="97">
        <f t="shared" si="22"/>
        <v>11580</v>
      </c>
      <c r="S224" s="97">
        <f t="shared" si="23"/>
        <v>90616.299999999988</v>
      </c>
      <c r="T224" s="97">
        <f t="shared" si="24"/>
        <v>69480</v>
      </c>
    </row>
    <row r="225" spans="1:20" s="91" customFormat="1" x14ac:dyDescent="0.25">
      <c r="A225" s="91">
        <v>8204010</v>
      </c>
      <c r="B225" s="91">
        <v>70133652009</v>
      </c>
      <c r="C225" s="91" t="s">
        <v>399</v>
      </c>
      <c r="D225" s="91" t="s">
        <v>497</v>
      </c>
      <c r="E225" s="91" t="s">
        <v>1289</v>
      </c>
      <c r="F225" s="92" t="s">
        <v>1452</v>
      </c>
      <c r="G225" s="93">
        <v>33340</v>
      </c>
      <c r="H225" s="92" t="s">
        <v>1318</v>
      </c>
      <c r="I225" s="92" t="s">
        <v>1319</v>
      </c>
      <c r="J225" s="94" t="s">
        <v>1578</v>
      </c>
      <c r="K225" s="92" t="s">
        <v>1479</v>
      </c>
      <c r="L225" s="94" t="s">
        <v>1481</v>
      </c>
      <c r="M225" s="96">
        <v>42312</v>
      </c>
      <c r="N225" s="97">
        <v>6510</v>
      </c>
      <c r="O225" s="97">
        <v>0</v>
      </c>
      <c r="P225" s="97">
        <v>108.5</v>
      </c>
      <c r="Q225" s="97">
        <f t="shared" si="21"/>
        <v>6618.5</v>
      </c>
      <c r="R225" s="97">
        <f t="shared" si="22"/>
        <v>13020</v>
      </c>
      <c r="S225" s="97">
        <f t="shared" si="23"/>
        <v>92442</v>
      </c>
      <c r="T225" s="97">
        <f t="shared" si="24"/>
        <v>78120</v>
      </c>
    </row>
    <row r="226" spans="1:20" s="91" customFormat="1" x14ac:dyDescent="0.25">
      <c r="A226" s="91">
        <v>8204010</v>
      </c>
      <c r="B226" s="91">
        <v>70133652009</v>
      </c>
      <c r="C226" s="91" t="s">
        <v>399</v>
      </c>
      <c r="D226" s="91" t="s">
        <v>1287</v>
      </c>
      <c r="E226" s="91" t="s">
        <v>1160</v>
      </c>
      <c r="F226" s="92" t="s">
        <v>1453</v>
      </c>
      <c r="G226" s="93">
        <v>33250</v>
      </c>
      <c r="H226" s="92" t="s">
        <v>1320</v>
      </c>
      <c r="I226" s="92" t="s">
        <v>1321</v>
      </c>
      <c r="J226" s="94" t="s">
        <v>1578</v>
      </c>
      <c r="K226" s="92" t="s">
        <v>1479</v>
      </c>
      <c r="L226" s="94" t="s">
        <v>1481</v>
      </c>
      <c r="M226" s="96">
        <v>42036</v>
      </c>
      <c r="N226" s="97">
        <v>6510</v>
      </c>
      <c r="O226" s="97">
        <v>0</v>
      </c>
      <c r="P226" s="97">
        <v>1408.5</v>
      </c>
      <c r="Q226" s="97">
        <f t="shared" si="21"/>
        <v>7918.5</v>
      </c>
      <c r="R226" s="97">
        <f t="shared" si="22"/>
        <v>13020</v>
      </c>
      <c r="S226" s="97">
        <f t="shared" si="23"/>
        <v>108042</v>
      </c>
      <c r="T226" s="97">
        <f t="shared" si="24"/>
        <v>78120</v>
      </c>
    </row>
    <row r="227" spans="1:20" s="91" customFormat="1" x14ac:dyDescent="0.25">
      <c r="A227" s="91">
        <v>8204010</v>
      </c>
      <c r="B227" s="91">
        <v>70133652009</v>
      </c>
      <c r="C227" s="91" t="s">
        <v>399</v>
      </c>
      <c r="D227" s="91" t="s">
        <v>1160</v>
      </c>
      <c r="E227" s="91" t="s">
        <v>1293</v>
      </c>
      <c r="F227" s="92" t="s">
        <v>772</v>
      </c>
      <c r="G227" s="93">
        <v>31009</v>
      </c>
      <c r="H227" s="92" t="s">
        <v>1322</v>
      </c>
      <c r="I227" s="92" t="s">
        <v>1323</v>
      </c>
      <c r="J227" s="94" t="s">
        <v>1578</v>
      </c>
      <c r="K227" s="92" t="s">
        <v>1478</v>
      </c>
      <c r="L227" s="94" t="s">
        <v>765</v>
      </c>
      <c r="M227" s="96">
        <v>42618</v>
      </c>
      <c r="N227" s="97">
        <v>6218</v>
      </c>
      <c r="O227" s="97">
        <v>0</v>
      </c>
      <c r="P227" s="97">
        <v>1403.6333333333332</v>
      </c>
      <c r="Q227" s="97">
        <f t="shared" si="21"/>
        <v>7621.6333333333332</v>
      </c>
      <c r="R227" s="97">
        <f t="shared" si="22"/>
        <v>12436</v>
      </c>
      <c r="S227" s="97">
        <f t="shared" si="23"/>
        <v>103895.6</v>
      </c>
      <c r="T227" s="97">
        <f t="shared" si="24"/>
        <v>74616</v>
      </c>
    </row>
    <row r="228" spans="1:20" s="91" customFormat="1" x14ac:dyDescent="0.25">
      <c r="A228" s="91">
        <v>8204010</v>
      </c>
      <c r="B228" s="91">
        <v>70133652009</v>
      </c>
      <c r="C228" s="91" t="s">
        <v>399</v>
      </c>
      <c r="D228" s="91" t="s">
        <v>498</v>
      </c>
      <c r="E228" s="91" t="s">
        <v>521</v>
      </c>
      <c r="F228" s="92" t="s">
        <v>1091</v>
      </c>
      <c r="G228" s="93">
        <v>28282</v>
      </c>
      <c r="H228" s="92" t="s">
        <v>1324</v>
      </c>
      <c r="I228" s="92" t="s">
        <v>1325</v>
      </c>
      <c r="J228" s="94" t="s">
        <v>1578</v>
      </c>
      <c r="K228" s="92" t="s">
        <v>1478</v>
      </c>
      <c r="L228" s="94" t="s">
        <v>1484</v>
      </c>
      <c r="M228" s="96">
        <v>42618</v>
      </c>
      <c r="N228" s="97">
        <v>7640</v>
      </c>
      <c r="O228" s="97">
        <v>0</v>
      </c>
      <c r="P228" s="97">
        <v>1827.3333333333333</v>
      </c>
      <c r="Q228" s="97">
        <f t="shared" si="21"/>
        <v>9467.3333333333339</v>
      </c>
      <c r="R228" s="97">
        <f t="shared" si="22"/>
        <v>15280</v>
      </c>
      <c r="S228" s="97">
        <f t="shared" si="23"/>
        <v>128888</v>
      </c>
      <c r="T228" s="97">
        <f t="shared" si="24"/>
        <v>91680</v>
      </c>
    </row>
    <row r="229" spans="1:20" s="91" customFormat="1" x14ac:dyDescent="0.25">
      <c r="A229" s="91">
        <v>8204010</v>
      </c>
      <c r="B229" s="91">
        <v>70133652009</v>
      </c>
      <c r="C229" s="91" t="s">
        <v>399</v>
      </c>
      <c r="D229" s="91" t="s">
        <v>498</v>
      </c>
      <c r="E229" s="91" t="s">
        <v>1294</v>
      </c>
      <c r="F229" s="92" t="s">
        <v>1454</v>
      </c>
      <c r="G229" s="93">
        <v>30785</v>
      </c>
      <c r="H229" s="92" t="s">
        <v>1326</v>
      </c>
      <c r="I229" s="92" t="s">
        <v>1327</v>
      </c>
      <c r="J229" s="94" t="s">
        <v>1578</v>
      </c>
      <c r="K229" s="92" t="s">
        <v>1478</v>
      </c>
      <c r="L229" s="94" t="s">
        <v>429</v>
      </c>
      <c r="M229" s="96">
        <v>42629</v>
      </c>
      <c r="N229" s="97">
        <v>13868</v>
      </c>
      <c r="O229" s="97">
        <v>0</v>
      </c>
      <c r="P229" s="97">
        <v>731.13333333333333</v>
      </c>
      <c r="Q229" s="97">
        <f t="shared" si="21"/>
        <v>14599.133333333333</v>
      </c>
      <c r="R229" s="97">
        <f t="shared" si="22"/>
        <v>27736</v>
      </c>
      <c r="S229" s="97">
        <f t="shared" si="23"/>
        <v>202925.6</v>
      </c>
      <c r="T229" s="97">
        <f t="shared" si="24"/>
        <v>166416</v>
      </c>
    </row>
    <row r="230" spans="1:20" s="91" customFormat="1" x14ac:dyDescent="0.25">
      <c r="A230" s="91">
        <v>8204010</v>
      </c>
      <c r="B230" s="91">
        <v>70133652009</v>
      </c>
      <c r="C230" s="91" t="s">
        <v>399</v>
      </c>
      <c r="D230" s="91" t="s">
        <v>1290</v>
      </c>
      <c r="E230" s="91" t="s">
        <v>1295</v>
      </c>
      <c r="F230" s="92" t="s">
        <v>1064</v>
      </c>
      <c r="G230" s="93">
        <v>24814</v>
      </c>
      <c r="H230" s="92" t="s">
        <v>1328</v>
      </c>
      <c r="I230" s="92" t="s">
        <v>1329</v>
      </c>
      <c r="J230" s="94" t="s">
        <v>1578</v>
      </c>
      <c r="K230" s="92" t="s">
        <v>1478</v>
      </c>
      <c r="L230" s="94" t="s">
        <v>1133</v>
      </c>
      <c r="M230" s="96">
        <v>42705</v>
      </c>
      <c r="N230" s="97">
        <v>6778</v>
      </c>
      <c r="O230" s="97">
        <v>0</v>
      </c>
      <c r="P230" s="97">
        <v>912.96666666666704</v>
      </c>
      <c r="Q230" s="97">
        <f t="shared" si="21"/>
        <v>7690.9666666666672</v>
      </c>
      <c r="R230" s="97">
        <f t="shared" si="22"/>
        <v>13556</v>
      </c>
      <c r="S230" s="97">
        <f t="shared" si="23"/>
        <v>105847.6</v>
      </c>
      <c r="T230" s="97">
        <f t="shared" si="24"/>
        <v>81336</v>
      </c>
    </row>
    <row r="231" spans="1:20" s="91" customFormat="1" x14ac:dyDescent="0.25">
      <c r="A231" s="91">
        <v>8204010</v>
      </c>
      <c r="B231" s="91">
        <v>70133652009</v>
      </c>
      <c r="C231" s="91" t="s">
        <v>399</v>
      </c>
      <c r="D231" s="91" t="s">
        <v>1299</v>
      </c>
      <c r="E231" s="91" t="s">
        <v>1300</v>
      </c>
      <c r="F231" s="92" t="s">
        <v>1455</v>
      </c>
      <c r="G231" s="93">
        <v>35122</v>
      </c>
      <c r="H231" s="92" t="s">
        <v>1330</v>
      </c>
      <c r="I231" s="92" t="s">
        <v>1331</v>
      </c>
      <c r="J231" s="94" t="s">
        <v>1578</v>
      </c>
      <c r="K231" s="92" t="s">
        <v>1478</v>
      </c>
      <c r="L231" s="94" t="s">
        <v>1133</v>
      </c>
      <c r="M231" s="96">
        <v>42841</v>
      </c>
      <c r="N231" s="97">
        <v>5878</v>
      </c>
      <c r="O231" s="97">
        <v>0</v>
      </c>
      <c r="P231" s="97">
        <v>1397.9666666666667</v>
      </c>
      <c r="Q231" s="97">
        <f t="shared" si="21"/>
        <v>7275.9666666666672</v>
      </c>
      <c r="R231" s="97">
        <f t="shared" si="22"/>
        <v>11756</v>
      </c>
      <c r="S231" s="97">
        <f t="shared" si="23"/>
        <v>99067.6</v>
      </c>
      <c r="T231" s="97">
        <f t="shared" si="24"/>
        <v>70536</v>
      </c>
    </row>
    <row r="232" spans="1:20" s="91" customFormat="1" x14ac:dyDescent="0.25">
      <c r="A232" s="91">
        <v>8204010</v>
      </c>
      <c r="B232" s="91">
        <v>70133652009</v>
      </c>
      <c r="C232" s="91" t="s">
        <v>399</v>
      </c>
      <c r="D232" s="91" t="s">
        <v>499</v>
      </c>
      <c r="E232" s="91" t="s">
        <v>494</v>
      </c>
      <c r="F232" s="92" t="s">
        <v>1456</v>
      </c>
      <c r="G232" s="93">
        <v>33977</v>
      </c>
      <c r="H232" s="92" t="s">
        <v>1332</v>
      </c>
      <c r="I232" s="92" t="s">
        <v>1333</v>
      </c>
      <c r="J232" s="94" t="s">
        <v>1578</v>
      </c>
      <c r="K232" s="92" t="s">
        <v>1485</v>
      </c>
      <c r="L232" s="94" t="s">
        <v>765</v>
      </c>
      <c r="M232" s="96">
        <v>42871</v>
      </c>
      <c r="N232" s="97">
        <v>5018</v>
      </c>
      <c r="O232" s="97">
        <v>0</v>
      </c>
      <c r="P232" s="97">
        <v>1383.6333333333332</v>
      </c>
      <c r="Q232" s="97">
        <f t="shared" si="21"/>
        <v>6401.6333333333332</v>
      </c>
      <c r="R232" s="97">
        <f t="shared" si="22"/>
        <v>10036</v>
      </c>
      <c r="S232" s="97">
        <f t="shared" si="23"/>
        <v>86855.6</v>
      </c>
      <c r="T232" s="97">
        <f t="shared" si="24"/>
        <v>60216</v>
      </c>
    </row>
    <row r="233" spans="1:20" s="91" customFormat="1" x14ac:dyDescent="0.25">
      <c r="A233" s="91">
        <v>8204010</v>
      </c>
      <c r="B233" s="91">
        <v>70133652009</v>
      </c>
      <c r="C233" s="91" t="s">
        <v>399</v>
      </c>
      <c r="D233" s="91" t="s">
        <v>1291</v>
      </c>
      <c r="E233" s="91" t="s">
        <v>521</v>
      </c>
      <c r="F233" s="92" t="s">
        <v>1457</v>
      </c>
      <c r="G233" s="93">
        <v>25167</v>
      </c>
      <c r="H233" s="92" t="s">
        <v>1334</v>
      </c>
      <c r="I233" s="92" t="s">
        <v>1335</v>
      </c>
      <c r="J233" s="94" t="s">
        <v>1578</v>
      </c>
      <c r="K233" s="92" t="s">
        <v>1479</v>
      </c>
      <c r="L233" s="94" t="s">
        <v>1481</v>
      </c>
      <c r="M233" s="96">
        <v>42887</v>
      </c>
      <c r="N233" s="97">
        <v>6510</v>
      </c>
      <c r="O233" s="97">
        <v>0</v>
      </c>
      <c r="P233" s="97">
        <v>1408.5</v>
      </c>
      <c r="Q233" s="97">
        <f t="shared" si="21"/>
        <v>7918.5</v>
      </c>
      <c r="R233" s="97">
        <f t="shared" si="22"/>
        <v>13020</v>
      </c>
      <c r="S233" s="97">
        <f t="shared" si="23"/>
        <v>108042</v>
      </c>
      <c r="T233" s="97">
        <f t="shared" si="24"/>
        <v>78120</v>
      </c>
    </row>
    <row r="234" spans="1:20" s="91" customFormat="1" x14ac:dyDescent="0.25">
      <c r="A234" s="91">
        <v>8204010</v>
      </c>
      <c r="B234" s="91">
        <v>70133652009</v>
      </c>
      <c r="C234" s="91" t="s">
        <v>399</v>
      </c>
      <c r="D234" s="91" t="s">
        <v>1284</v>
      </c>
      <c r="E234" s="91" t="s">
        <v>499</v>
      </c>
      <c r="F234" s="92" t="s">
        <v>1458</v>
      </c>
      <c r="G234" s="93">
        <v>31822</v>
      </c>
      <c r="H234" s="92" t="s">
        <v>1336</v>
      </c>
      <c r="I234" s="92" t="s">
        <v>1337</v>
      </c>
      <c r="J234" s="94" t="s">
        <v>1578</v>
      </c>
      <c r="K234" s="92" t="s">
        <v>1479</v>
      </c>
      <c r="L234" s="94" t="s">
        <v>1481</v>
      </c>
      <c r="M234" s="96">
        <v>42887</v>
      </c>
      <c r="N234" s="97">
        <v>6510</v>
      </c>
      <c r="O234" s="97">
        <v>0</v>
      </c>
      <c r="P234" s="97">
        <v>1408.5</v>
      </c>
      <c r="Q234" s="97">
        <f t="shared" si="21"/>
        <v>7918.5</v>
      </c>
      <c r="R234" s="97">
        <f t="shared" si="22"/>
        <v>13020</v>
      </c>
      <c r="S234" s="97">
        <f t="shared" si="23"/>
        <v>108042</v>
      </c>
      <c r="T234" s="97">
        <f t="shared" si="24"/>
        <v>78120</v>
      </c>
    </row>
    <row r="235" spans="1:20" s="91" customFormat="1" x14ac:dyDescent="0.25">
      <c r="A235" s="91">
        <v>8204010</v>
      </c>
      <c r="B235" s="91">
        <v>70133652009</v>
      </c>
      <c r="C235" s="91" t="s">
        <v>399</v>
      </c>
      <c r="D235" s="91" t="s">
        <v>511</v>
      </c>
      <c r="E235" s="91" t="s">
        <v>1296</v>
      </c>
      <c r="F235" s="92" t="s">
        <v>1459</v>
      </c>
      <c r="G235" s="93">
        <v>31790</v>
      </c>
      <c r="H235" s="92" t="s">
        <v>1338</v>
      </c>
      <c r="I235" s="92" t="s">
        <v>1339</v>
      </c>
      <c r="J235" s="94" t="s">
        <v>1578</v>
      </c>
      <c r="K235" s="92" t="s">
        <v>1479</v>
      </c>
      <c r="L235" s="94" t="s">
        <v>1481</v>
      </c>
      <c r="M235" s="96">
        <v>43141</v>
      </c>
      <c r="N235" s="97">
        <v>6510</v>
      </c>
      <c r="O235" s="97">
        <v>0</v>
      </c>
      <c r="P235" s="97">
        <v>1408.5</v>
      </c>
      <c r="Q235" s="97">
        <f t="shared" si="21"/>
        <v>7918.5</v>
      </c>
      <c r="R235" s="97">
        <f t="shared" si="22"/>
        <v>13020</v>
      </c>
      <c r="S235" s="97">
        <f t="shared" si="23"/>
        <v>108042</v>
      </c>
      <c r="T235" s="97">
        <f t="shared" si="24"/>
        <v>78120</v>
      </c>
    </row>
    <row r="236" spans="1:20" s="91" customFormat="1" x14ac:dyDescent="0.25">
      <c r="A236" s="91">
        <v>8204010</v>
      </c>
      <c r="B236" s="91">
        <v>70133652009</v>
      </c>
      <c r="C236" s="91" t="s">
        <v>399</v>
      </c>
      <c r="D236" s="91" t="s">
        <v>808</v>
      </c>
      <c r="E236" s="91" t="s">
        <v>1297</v>
      </c>
      <c r="F236" s="92" t="s">
        <v>1047</v>
      </c>
      <c r="G236" s="93">
        <v>24766</v>
      </c>
      <c r="H236" s="92" t="s">
        <v>1340</v>
      </c>
      <c r="I236" s="92" t="s">
        <v>1341</v>
      </c>
      <c r="J236" s="94" t="s">
        <v>1578</v>
      </c>
      <c r="K236" s="92" t="s">
        <v>1479</v>
      </c>
      <c r="L236" s="94" t="s">
        <v>1481</v>
      </c>
      <c r="M236" s="96">
        <v>43132</v>
      </c>
      <c r="N236" s="97">
        <v>6510</v>
      </c>
      <c r="O236" s="97">
        <v>0</v>
      </c>
      <c r="P236" s="97">
        <v>1408.5</v>
      </c>
      <c r="Q236" s="97">
        <f t="shared" si="21"/>
        <v>7918.5</v>
      </c>
      <c r="R236" s="97">
        <f t="shared" si="22"/>
        <v>13020</v>
      </c>
      <c r="S236" s="97">
        <f t="shared" si="23"/>
        <v>108042</v>
      </c>
      <c r="T236" s="97">
        <f t="shared" si="24"/>
        <v>78120</v>
      </c>
    </row>
    <row r="237" spans="1:20" s="91" customFormat="1" x14ac:dyDescent="0.25">
      <c r="A237" s="91">
        <v>8204010</v>
      </c>
      <c r="B237" s="91">
        <v>70133652009</v>
      </c>
      <c r="C237" s="91" t="s">
        <v>399</v>
      </c>
      <c r="D237" s="91" t="s">
        <v>528</v>
      </c>
      <c r="E237" s="91" t="s">
        <v>1298</v>
      </c>
      <c r="F237" s="92" t="s">
        <v>1460</v>
      </c>
      <c r="G237" s="93">
        <v>33968</v>
      </c>
      <c r="H237" s="92" t="s">
        <v>1342</v>
      </c>
      <c r="I237" s="92" t="s">
        <v>1343</v>
      </c>
      <c r="J237" s="94" t="s">
        <v>1578</v>
      </c>
      <c r="K237" s="92" t="s">
        <v>1479</v>
      </c>
      <c r="L237" s="94" t="s">
        <v>1481</v>
      </c>
      <c r="M237" s="96">
        <v>43139</v>
      </c>
      <c r="N237" s="97">
        <v>6510</v>
      </c>
      <c r="O237" s="97">
        <v>0</v>
      </c>
      <c r="P237" s="97">
        <v>1408.5</v>
      </c>
      <c r="Q237" s="97">
        <f t="shared" si="21"/>
        <v>7918.5</v>
      </c>
      <c r="R237" s="97">
        <f t="shared" si="22"/>
        <v>13020</v>
      </c>
      <c r="S237" s="97">
        <f t="shared" si="23"/>
        <v>108042</v>
      </c>
      <c r="T237" s="97">
        <f t="shared" si="24"/>
        <v>78120</v>
      </c>
    </row>
    <row r="238" spans="1:20" s="91" customFormat="1" x14ac:dyDescent="0.25">
      <c r="A238" s="91">
        <v>8204010</v>
      </c>
      <c r="B238" s="91">
        <v>70133652009</v>
      </c>
      <c r="C238" s="91" t="s">
        <v>399</v>
      </c>
      <c r="D238" s="91" t="s">
        <v>1292</v>
      </c>
      <c r="E238" s="91" t="s">
        <v>501</v>
      </c>
      <c r="F238" s="92" t="s">
        <v>1461</v>
      </c>
      <c r="G238" s="93">
        <v>30679</v>
      </c>
      <c r="H238" s="92" t="s">
        <v>1344</v>
      </c>
      <c r="I238" s="92" t="s">
        <v>1345</v>
      </c>
      <c r="J238" s="94" t="s">
        <v>1578</v>
      </c>
      <c r="K238" s="92" t="s">
        <v>1479</v>
      </c>
      <c r="L238" s="94" t="s">
        <v>1481</v>
      </c>
      <c r="M238" s="96">
        <v>43134</v>
      </c>
      <c r="N238" s="97">
        <v>6510</v>
      </c>
      <c r="O238" s="97">
        <v>0</v>
      </c>
      <c r="P238" s="97">
        <v>1408.5</v>
      </c>
      <c r="Q238" s="97">
        <f t="shared" si="21"/>
        <v>7918.5</v>
      </c>
      <c r="R238" s="97">
        <f t="shared" si="22"/>
        <v>13020</v>
      </c>
      <c r="S238" s="97">
        <f t="shared" si="23"/>
        <v>108042</v>
      </c>
      <c r="T238" s="97">
        <f t="shared" si="24"/>
        <v>78120</v>
      </c>
    </row>
    <row r="239" spans="1:20" s="91" customFormat="1" x14ac:dyDescent="0.25">
      <c r="A239" s="91">
        <v>8204010</v>
      </c>
      <c r="B239" s="91">
        <v>70133652009</v>
      </c>
      <c r="C239" s="91" t="s">
        <v>399</v>
      </c>
      <c r="D239" s="91" t="s">
        <v>501</v>
      </c>
      <c r="E239" s="91" t="s">
        <v>1304</v>
      </c>
      <c r="F239" s="92" t="s">
        <v>1462</v>
      </c>
      <c r="G239" s="93">
        <v>27824</v>
      </c>
      <c r="H239" s="92" t="s">
        <v>1346</v>
      </c>
      <c r="I239" s="92" t="s">
        <v>1347</v>
      </c>
      <c r="J239" s="94" t="s">
        <v>1578</v>
      </c>
      <c r="K239" s="92" t="s">
        <v>1479</v>
      </c>
      <c r="L239" s="94" t="s">
        <v>1481</v>
      </c>
      <c r="M239" s="96">
        <v>43134</v>
      </c>
      <c r="N239" s="97">
        <v>6510</v>
      </c>
      <c r="O239" s="97">
        <v>0</v>
      </c>
      <c r="P239" s="97">
        <v>1408.5</v>
      </c>
      <c r="Q239" s="97">
        <f t="shared" si="21"/>
        <v>7918.5</v>
      </c>
      <c r="R239" s="97">
        <f t="shared" si="22"/>
        <v>13020</v>
      </c>
      <c r="S239" s="97">
        <f t="shared" si="23"/>
        <v>108042</v>
      </c>
      <c r="T239" s="97">
        <f t="shared" si="24"/>
        <v>78120</v>
      </c>
    </row>
    <row r="240" spans="1:20" s="91" customFormat="1" x14ac:dyDescent="0.25">
      <c r="A240" s="91">
        <v>8204010</v>
      </c>
      <c r="B240" s="91">
        <v>70133652009</v>
      </c>
      <c r="C240" s="91" t="s">
        <v>399</v>
      </c>
      <c r="D240" s="91" t="s">
        <v>490</v>
      </c>
      <c r="E240" s="91" t="s">
        <v>498</v>
      </c>
      <c r="F240" s="92" t="s">
        <v>1463</v>
      </c>
      <c r="G240" s="93">
        <v>34744</v>
      </c>
      <c r="H240" s="92" t="s">
        <v>1348</v>
      </c>
      <c r="I240" s="92" t="s">
        <v>1349</v>
      </c>
      <c r="J240" s="94" t="s">
        <v>1578</v>
      </c>
      <c r="K240" s="92" t="s">
        <v>1479</v>
      </c>
      <c r="L240" s="94" t="s">
        <v>1481</v>
      </c>
      <c r="M240" s="96">
        <v>43132</v>
      </c>
      <c r="N240" s="97">
        <v>6510</v>
      </c>
      <c r="O240" s="97">
        <v>0</v>
      </c>
      <c r="P240" s="97">
        <v>1408.5</v>
      </c>
      <c r="Q240" s="97">
        <f t="shared" si="21"/>
        <v>7918.5</v>
      </c>
      <c r="R240" s="97">
        <f t="shared" si="22"/>
        <v>13020</v>
      </c>
      <c r="S240" s="97">
        <f t="shared" si="23"/>
        <v>108042</v>
      </c>
      <c r="T240" s="97">
        <f t="shared" si="24"/>
        <v>78120</v>
      </c>
    </row>
    <row r="241" spans="1:20" s="91" customFormat="1" x14ac:dyDescent="0.25">
      <c r="A241" s="91">
        <v>8204010</v>
      </c>
      <c r="B241" s="91">
        <v>70133652009</v>
      </c>
      <c r="C241" s="91" t="s">
        <v>399</v>
      </c>
      <c r="D241" s="91" t="s">
        <v>518</v>
      </c>
      <c r="E241" s="91" t="s">
        <v>512</v>
      </c>
      <c r="F241" s="92" t="s">
        <v>1464</v>
      </c>
      <c r="G241" s="93">
        <v>35496</v>
      </c>
      <c r="H241" s="92" t="s">
        <v>1350</v>
      </c>
      <c r="I241" s="92" t="s">
        <v>1351</v>
      </c>
      <c r="J241" s="94" t="s">
        <v>1578</v>
      </c>
      <c r="K241" s="92" t="s">
        <v>1479</v>
      </c>
      <c r="L241" s="94" t="s">
        <v>1481</v>
      </c>
      <c r="M241" s="96">
        <v>43141</v>
      </c>
      <c r="N241" s="97">
        <v>6510</v>
      </c>
      <c r="O241" s="97">
        <v>0</v>
      </c>
      <c r="P241" s="97">
        <v>1408.5</v>
      </c>
      <c r="Q241" s="97">
        <f t="shared" si="21"/>
        <v>7918.5</v>
      </c>
      <c r="R241" s="97">
        <f t="shared" si="22"/>
        <v>13020</v>
      </c>
      <c r="S241" s="97">
        <f t="shared" si="23"/>
        <v>108042</v>
      </c>
      <c r="T241" s="97">
        <f t="shared" si="24"/>
        <v>78120</v>
      </c>
    </row>
    <row r="242" spans="1:20" s="91" customFormat="1" x14ac:dyDescent="0.25">
      <c r="A242" s="91">
        <v>8204010</v>
      </c>
      <c r="B242" s="91">
        <v>70133652009</v>
      </c>
      <c r="C242" s="91" t="s">
        <v>399</v>
      </c>
      <c r="D242" s="91" t="s">
        <v>517</v>
      </c>
      <c r="E242" s="91" t="s">
        <v>820</v>
      </c>
      <c r="F242" s="92" t="s">
        <v>1465</v>
      </c>
      <c r="G242" s="93">
        <v>35013</v>
      </c>
      <c r="H242" s="92" t="s">
        <v>1352</v>
      </c>
      <c r="I242" s="92" t="s">
        <v>1353</v>
      </c>
      <c r="J242" s="94" t="s">
        <v>1578</v>
      </c>
      <c r="K242" s="92" t="s">
        <v>1478</v>
      </c>
      <c r="L242" s="94" t="s">
        <v>765</v>
      </c>
      <c r="M242" s="96">
        <v>43146</v>
      </c>
      <c r="N242" s="97">
        <v>5018</v>
      </c>
      <c r="O242" s="97">
        <v>0</v>
      </c>
      <c r="P242" s="97">
        <v>1383.6333333333332</v>
      </c>
      <c r="Q242" s="97">
        <f t="shared" si="21"/>
        <v>6401.6333333333332</v>
      </c>
      <c r="R242" s="97">
        <f t="shared" si="22"/>
        <v>10036</v>
      </c>
      <c r="S242" s="97">
        <f t="shared" si="23"/>
        <v>86855.6</v>
      </c>
      <c r="T242" s="97">
        <f t="shared" si="24"/>
        <v>60216</v>
      </c>
    </row>
    <row r="243" spans="1:20" s="91" customFormat="1" x14ac:dyDescent="0.25">
      <c r="A243" s="91">
        <v>8204010</v>
      </c>
      <c r="B243" s="91">
        <v>70133652009</v>
      </c>
      <c r="C243" s="91" t="s">
        <v>399</v>
      </c>
      <c r="D243" s="91" t="s">
        <v>1301</v>
      </c>
      <c r="E243" s="91" t="s">
        <v>1305</v>
      </c>
      <c r="F243" s="92" t="s">
        <v>1466</v>
      </c>
      <c r="G243" s="93">
        <v>30120</v>
      </c>
      <c r="H243" s="92" t="s">
        <v>1354</v>
      </c>
      <c r="I243" s="92" t="s">
        <v>1355</v>
      </c>
      <c r="J243" s="94" t="s">
        <v>1578</v>
      </c>
      <c r="K243" s="92" t="s">
        <v>1479</v>
      </c>
      <c r="L243" s="94" t="s">
        <v>1481</v>
      </c>
      <c r="M243" s="96">
        <v>43143</v>
      </c>
      <c r="N243" s="97">
        <v>6510</v>
      </c>
      <c r="O243" s="97">
        <v>0</v>
      </c>
      <c r="P243" s="97">
        <v>1408.5</v>
      </c>
      <c r="Q243" s="97">
        <f t="shared" si="21"/>
        <v>7918.5</v>
      </c>
      <c r="R243" s="97">
        <f t="shared" si="22"/>
        <v>13020</v>
      </c>
      <c r="S243" s="97">
        <f t="shared" si="23"/>
        <v>108042</v>
      </c>
      <c r="T243" s="97">
        <f t="shared" si="24"/>
        <v>78120</v>
      </c>
    </row>
    <row r="244" spans="1:20" s="91" customFormat="1" x14ac:dyDescent="0.25">
      <c r="A244" s="91">
        <v>8204010</v>
      </c>
      <c r="B244" s="91">
        <v>70133652009</v>
      </c>
      <c r="C244" s="91" t="s">
        <v>399</v>
      </c>
      <c r="D244" s="91" t="s">
        <v>520</v>
      </c>
      <c r="E244" s="91" t="s">
        <v>508</v>
      </c>
      <c r="F244" s="92" t="s">
        <v>1467</v>
      </c>
      <c r="G244" s="93">
        <v>29938</v>
      </c>
      <c r="H244" s="92" t="s">
        <v>1356</v>
      </c>
      <c r="I244" s="92" t="s">
        <v>1357</v>
      </c>
      <c r="J244" s="94" t="s">
        <v>1578</v>
      </c>
      <c r="K244" s="92" t="s">
        <v>1478</v>
      </c>
      <c r="L244" s="94" t="s">
        <v>1638</v>
      </c>
      <c r="M244" s="96">
        <v>43175</v>
      </c>
      <c r="N244" s="97">
        <v>5612</v>
      </c>
      <c r="O244" s="97">
        <v>0</v>
      </c>
      <c r="P244" s="97">
        <v>1393.5333333333333</v>
      </c>
      <c r="Q244" s="97">
        <f t="shared" si="21"/>
        <v>7005.5333333333328</v>
      </c>
      <c r="R244" s="97">
        <f t="shared" si="22"/>
        <v>11224</v>
      </c>
      <c r="S244" s="97">
        <f t="shared" si="23"/>
        <v>95290.4</v>
      </c>
      <c r="T244" s="97">
        <f t="shared" si="24"/>
        <v>67344</v>
      </c>
    </row>
    <row r="245" spans="1:20" s="91" customFormat="1" x14ac:dyDescent="0.25">
      <c r="A245" s="91">
        <v>8204010</v>
      </c>
      <c r="B245" s="91">
        <v>70133652009</v>
      </c>
      <c r="C245" s="91" t="s">
        <v>399</v>
      </c>
      <c r="D245" s="91" t="s">
        <v>845</v>
      </c>
      <c r="E245" s="91" t="s">
        <v>1306</v>
      </c>
      <c r="F245" s="92" t="s">
        <v>1468</v>
      </c>
      <c r="G245" s="93">
        <v>32559</v>
      </c>
      <c r="H245" s="92" t="s">
        <v>1358</v>
      </c>
      <c r="I245" s="92" t="s">
        <v>1359</v>
      </c>
      <c r="J245" s="94" t="s">
        <v>1578</v>
      </c>
      <c r="K245" s="92" t="s">
        <v>1479</v>
      </c>
      <c r="L245" s="94" t="s">
        <v>1481</v>
      </c>
      <c r="M245" s="96">
        <v>43221</v>
      </c>
      <c r="N245" s="97">
        <v>6510</v>
      </c>
      <c r="O245" s="97">
        <v>0</v>
      </c>
      <c r="P245" s="97">
        <v>1408.5</v>
      </c>
      <c r="Q245" s="97">
        <f t="shared" si="21"/>
        <v>7918.5</v>
      </c>
      <c r="R245" s="97">
        <f t="shared" si="22"/>
        <v>13020</v>
      </c>
      <c r="S245" s="97">
        <f t="shared" si="23"/>
        <v>108042</v>
      </c>
      <c r="T245" s="97">
        <f t="shared" si="24"/>
        <v>78120</v>
      </c>
    </row>
    <row r="246" spans="1:20" s="91" customFormat="1" x14ac:dyDescent="0.25">
      <c r="A246" s="91">
        <v>8204010</v>
      </c>
      <c r="B246" s="91">
        <v>70133652009</v>
      </c>
      <c r="C246" s="91" t="s">
        <v>399</v>
      </c>
      <c r="D246" s="91" t="s">
        <v>1302</v>
      </c>
      <c r="E246" s="91" t="s">
        <v>1290</v>
      </c>
      <c r="F246" s="92" t="s">
        <v>1469</v>
      </c>
      <c r="G246" s="93">
        <v>28317</v>
      </c>
      <c r="H246" s="92" t="s">
        <v>1360</v>
      </c>
      <c r="I246" s="92" t="s">
        <v>1361</v>
      </c>
      <c r="J246" s="94" t="s">
        <v>1578</v>
      </c>
      <c r="K246" s="92" t="s">
        <v>1479</v>
      </c>
      <c r="L246" s="94" t="s">
        <v>1481</v>
      </c>
      <c r="M246" s="96">
        <v>43297</v>
      </c>
      <c r="N246" s="97">
        <v>6510</v>
      </c>
      <c r="O246" s="97">
        <v>0</v>
      </c>
      <c r="P246" s="97">
        <v>1408.5</v>
      </c>
      <c r="Q246" s="97">
        <f t="shared" si="21"/>
        <v>7918.5</v>
      </c>
      <c r="R246" s="97">
        <f t="shared" si="22"/>
        <v>13020</v>
      </c>
      <c r="S246" s="97">
        <f t="shared" si="23"/>
        <v>108042</v>
      </c>
      <c r="T246" s="97">
        <f t="shared" si="24"/>
        <v>78120</v>
      </c>
    </row>
    <row r="247" spans="1:20" s="91" customFormat="1" x14ac:dyDescent="0.25">
      <c r="A247" s="91">
        <v>8204010</v>
      </c>
      <c r="B247" s="91">
        <v>70133652009</v>
      </c>
      <c r="C247" s="91" t="s">
        <v>399</v>
      </c>
      <c r="D247" s="91" t="s">
        <v>1303</v>
      </c>
      <c r="E247" s="91" t="s">
        <v>510</v>
      </c>
      <c r="F247" s="92" t="s">
        <v>1063</v>
      </c>
      <c r="G247" s="93">
        <v>24854</v>
      </c>
      <c r="H247" s="92" t="s">
        <v>1362</v>
      </c>
      <c r="I247" s="92" t="s">
        <v>1363</v>
      </c>
      <c r="J247" s="94" t="s">
        <v>1578</v>
      </c>
      <c r="K247" s="92" t="s">
        <v>1479</v>
      </c>
      <c r="L247" s="94" t="s">
        <v>1481</v>
      </c>
      <c r="M247" s="96">
        <v>43328</v>
      </c>
      <c r="N247" s="97">
        <v>6510</v>
      </c>
      <c r="O247" s="97">
        <v>0</v>
      </c>
      <c r="P247" s="97">
        <v>1408.5</v>
      </c>
      <c r="Q247" s="97">
        <f t="shared" si="21"/>
        <v>7918.5</v>
      </c>
      <c r="R247" s="97">
        <f t="shared" si="22"/>
        <v>13020</v>
      </c>
      <c r="S247" s="97">
        <f t="shared" si="23"/>
        <v>108042</v>
      </c>
      <c r="T247" s="97">
        <f t="shared" si="24"/>
        <v>78120</v>
      </c>
    </row>
    <row r="248" spans="1:20" s="91" customFormat="1" x14ac:dyDescent="0.25">
      <c r="A248" s="91">
        <v>8204010</v>
      </c>
      <c r="B248" s="91">
        <v>70133652009</v>
      </c>
      <c r="C248" s="91" t="s">
        <v>399</v>
      </c>
      <c r="D248" s="91" t="s">
        <v>852</v>
      </c>
      <c r="E248" s="91" t="s">
        <v>510</v>
      </c>
      <c r="F248" s="92" t="s">
        <v>1470</v>
      </c>
      <c r="G248" s="93">
        <v>34026</v>
      </c>
      <c r="H248" s="92" t="s">
        <v>1364</v>
      </c>
      <c r="I248" s="92" t="s">
        <v>1365</v>
      </c>
      <c r="J248" s="94" t="s">
        <v>1578</v>
      </c>
      <c r="K248" s="92" t="s">
        <v>1479</v>
      </c>
      <c r="L248" s="94" t="s">
        <v>1481</v>
      </c>
      <c r="M248" s="96">
        <v>43344</v>
      </c>
      <c r="N248" s="97">
        <v>6510</v>
      </c>
      <c r="O248" s="97">
        <v>0</v>
      </c>
      <c r="P248" s="97">
        <v>1408.5</v>
      </c>
      <c r="Q248" s="97">
        <f t="shared" si="21"/>
        <v>7918.5</v>
      </c>
      <c r="R248" s="97">
        <f t="shared" si="22"/>
        <v>13020</v>
      </c>
      <c r="S248" s="97">
        <f t="shared" si="23"/>
        <v>108042</v>
      </c>
      <c r="T248" s="97">
        <f t="shared" si="24"/>
        <v>78120</v>
      </c>
    </row>
    <row r="249" spans="1:20" s="91" customFormat="1" x14ac:dyDescent="0.25">
      <c r="A249" s="91">
        <v>8204010</v>
      </c>
      <c r="B249" s="91">
        <v>70133652009</v>
      </c>
      <c r="C249" s="91" t="s">
        <v>399</v>
      </c>
      <c r="D249" s="91" t="s">
        <v>1305</v>
      </c>
      <c r="E249" s="91" t="s">
        <v>1306</v>
      </c>
      <c r="F249" s="92" t="s">
        <v>1471</v>
      </c>
      <c r="G249" s="93">
        <v>35623</v>
      </c>
      <c r="H249" s="92" t="s">
        <v>1366</v>
      </c>
      <c r="I249" s="92" t="s">
        <v>1367</v>
      </c>
      <c r="J249" s="94" t="s">
        <v>1578</v>
      </c>
      <c r="K249" s="92" t="s">
        <v>1479</v>
      </c>
      <c r="L249" s="94" t="s">
        <v>1481</v>
      </c>
      <c r="M249" s="96">
        <v>43389</v>
      </c>
      <c r="N249" s="97">
        <v>6510</v>
      </c>
      <c r="O249" s="97">
        <v>0</v>
      </c>
      <c r="P249" s="97">
        <v>1408.5</v>
      </c>
      <c r="Q249" s="97">
        <f t="shared" si="21"/>
        <v>7918.5</v>
      </c>
      <c r="R249" s="97">
        <f t="shared" si="22"/>
        <v>13020</v>
      </c>
      <c r="S249" s="97">
        <f t="shared" si="23"/>
        <v>108042</v>
      </c>
      <c r="T249" s="97">
        <f t="shared" si="24"/>
        <v>78120</v>
      </c>
    </row>
    <row r="250" spans="1:20" s="91" customFormat="1" x14ac:dyDescent="0.25">
      <c r="A250" s="91">
        <v>8204010</v>
      </c>
      <c r="B250" s="91">
        <v>70133652009</v>
      </c>
      <c r="C250" s="91" t="s">
        <v>399</v>
      </c>
      <c r="D250" s="91" t="s">
        <v>554</v>
      </c>
      <c r="E250" s="91" t="s">
        <v>1307</v>
      </c>
      <c r="F250" s="92" t="s">
        <v>1094</v>
      </c>
      <c r="G250" s="93">
        <v>25357</v>
      </c>
      <c r="H250" s="92" t="s">
        <v>1368</v>
      </c>
      <c r="I250" s="92" t="s">
        <v>1369</v>
      </c>
      <c r="J250" s="94" t="s">
        <v>1578</v>
      </c>
      <c r="K250" s="92" t="s">
        <v>1479</v>
      </c>
      <c r="L250" s="94" t="s">
        <v>429</v>
      </c>
      <c r="M250" s="96">
        <v>43389</v>
      </c>
      <c r="N250" s="97">
        <v>17682</v>
      </c>
      <c r="O250" s="97">
        <v>0</v>
      </c>
      <c r="P250" s="97">
        <v>794.7</v>
      </c>
      <c r="Q250" s="97">
        <f t="shared" si="21"/>
        <v>18476.7</v>
      </c>
      <c r="R250" s="97">
        <f t="shared" si="22"/>
        <v>35364</v>
      </c>
      <c r="S250" s="97">
        <f t="shared" si="23"/>
        <v>257084.40000000002</v>
      </c>
      <c r="T250" s="97">
        <f t="shared" si="24"/>
        <v>212184</v>
      </c>
    </row>
    <row r="251" spans="1:20" s="91" customFormat="1" x14ac:dyDescent="0.25">
      <c r="A251" s="91">
        <v>8204010</v>
      </c>
      <c r="B251" s="91">
        <v>70133652009</v>
      </c>
      <c r="C251" s="91" t="s">
        <v>399</v>
      </c>
      <c r="D251" s="91" t="s">
        <v>514</v>
      </c>
      <c r="E251" s="91" t="s">
        <v>1282</v>
      </c>
      <c r="F251" s="92" t="s">
        <v>1472</v>
      </c>
      <c r="G251" s="93">
        <v>30521</v>
      </c>
      <c r="H251" s="98" t="s">
        <v>1370</v>
      </c>
      <c r="I251" s="92" t="s">
        <v>1371</v>
      </c>
      <c r="J251" s="94" t="s">
        <v>1578</v>
      </c>
      <c r="K251" s="92" t="s">
        <v>1478</v>
      </c>
      <c r="L251" s="92" t="s">
        <v>1133</v>
      </c>
      <c r="M251" s="96">
        <v>43512</v>
      </c>
      <c r="N251" s="97">
        <v>5612</v>
      </c>
      <c r="O251" s="97">
        <v>0</v>
      </c>
      <c r="P251" s="97">
        <v>1393.5333333333333</v>
      </c>
      <c r="Q251" s="97">
        <f t="shared" si="21"/>
        <v>7005.5333333333328</v>
      </c>
      <c r="R251" s="97">
        <f t="shared" si="22"/>
        <v>11224</v>
      </c>
      <c r="S251" s="97">
        <f t="shared" si="23"/>
        <v>95290.4</v>
      </c>
      <c r="T251" s="97">
        <f t="shared" si="24"/>
        <v>67344</v>
      </c>
    </row>
    <row r="252" spans="1:20" s="91" customFormat="1" x14ac:dyDescent="0.25">
      <c r="A252" s="91">
        <v>8204010</v>
      </c>
      <c r="B252" s="91">
        <v>70133652009</v>
      </c>
      <c r="C252" s="91" t="s">
        <v>399</v>
      </c>
      <c r="D252" s="91" t="s">
        <v>1166</v>
      </c>
      <c r="E252" s="91" t="s">
        <v>511</v>
      </c>
      <c r="F252" s="92" t="s">
        <v>1103</v>
      </c>
      <c r="G252" s="93">
        <v>35563</v>
      </c>
      <c r="H252" s="98" t="s">
        <v>1372</v>
      </c>
      <c r="I252" s="92" t="s">
        <v>1373</v>
      </c>
      <c r="J252" s="94" t="s">
        <v>1578</v>
      </c>
      <c r="K252" s="92" t="s">
        <v>1479</v>
      </c>
      <c r="L252" s="92" t="s">
        <v>1481</v>
      </c>
      <c r="M252" s="96">
        <v>43512</v>
      </c>
      <c r="N252" s="97">
        <v>6510</v>
      </c>
      <c r="O252" s="97">
        <v>0</v>
      </c>
      <c r="P252" s="97">
        <v>1408.5</v>
      </c>
      <c r="Q252" s="97">
        <f t="shared" si="21"/>
        <v>7918.5</v>
      </c>
      <c r="R252" s="97">
        <f t="shared" si="22"/>
        <v>13020</v>
      </c>
      <c r="S252" s="97">
        <f t="shared" si="23"/>
        <v>108042</v>
      </c>
      <c r="T252" s="97">
        <f t="shared" si="24"/>
        <v>78120</v>
      </c>
    </row>
    <row r="253" spans="1:20" s="91" customFormat="1" x14ac:dyDescent="0.25">
      <c r="A253" s="91">
        <v>8204010</v>
      </c>
      <c r="B253" s="91">
        <v>70133652009</v>
      </c>
      <c r="C253" s="91" t="s">
        <v>399</v>
      </c>
      <c r="D253" s="91" t="s">
        <v>1308</v>
      </c>
      <c r="E253" s="91" t="s">
        <v>537</v>
      </c>
      <c r="F253" s="92" t="s">
        <v>793</v>
      </c>
      <c r="G253" s="93">
        <v>36802</v>
      </c>
      <c r="H253" s="98" t="s">
        <v>1374</v>
      </c>
      <c r="I253" s="92" t="s">
        <v>1375</v>
      </c>
      <c r="J253" s="94" t="s">
        <v>1578</v>
      </c>
      <c r="K253" s="92" t="s">
        <v>1479</v>
      </c>
      <c r="L253" s="92" t="s">
        <v>1481</v>
      </c>
      <c r="M253" s="99">
        <v>43556</v>
      </c>
      <c r="N253" s="97">
        <v>6510</v>
      </c>
      <c r="O253" s="97">
        <v>0</v>
      </c>
      <c r="P253" s="97">
        <v>1408.5</v>
      </c>
      <c r="Q253" s="97">
        <f t="shared" si="21"/>
        <v>7918.5</v>
      </c>
      <c r="R253" s="97">
        <f t="shared" si="22"/>
        <v>13020</v>
      </c>
      <c r="S253" s="97">
        <f t="shared" si="23"/>
        <v>108042</v>
      </c>
      <c r="T253" s="97">
        <f t="shared" si="24"/>
        <v>78120</v>
      </c>
    </row>
    <row r="254" spans="1:20" s="91" customFormat="1" x14ac:dyDescent="0.25">
      <c r="A254" s="91">
        <v>8204010</v>
      </c>
      <c r="B254" s="91">
        <v>70133652009</v>
      </c>
      <c r="C254" s="91" t="s">
        <v>399</v>
      </c>
      <c r="D254" s="91" t="s">
        <v>1305</v>
      </c>
      <c r="E254" s="91" t="s">
        <v>1306</v>
      </c>
      <c r="F254" s="92" t="s">
        <v>1473</v>
      </c>
      <c r="G254" s="93">
        <v>36576</v>
      </c>
      <c r="H254" s="98" t="s">
        <v>1376</v>
      </c>
      <c r="I254" s="92" t="s">
        <v>1377</v>
      </c>
      <c r="J254" s="94" t="s">
        <v>1578</v>
      </c>
      <c r="K254" s="92" t="s">
        <v>1479</v>
      </c>
      <c r="L254" s="92" t="s">
        <v>1481</v>
      </c>
      <c r="M254" s="99">
        <v>43556</v>
      </c>
      <c r="N254" s="97">
        <v>6510</v>
      </c>
      <c r="O254" s="97">
        <v>0</v>
      </c>
      <c r="P254" s="97">
        <v>1408.5</v>
      </c>
      <c r="Q254" s="97">
        <f t="shared" si="21"/>
        <v>7918.5</v>
      </c>
      <c r="R254" s="97">
        <f t="shared" si="22"/>
        <v>13020</v>
      </c>
      <c r="S254" s="97">
        <f t="shared" si="23"/>
        <v>108042</v>
      </c>
      <c r="T254" s="97">
        <f t="shared" si="24"/>
        <v>78120</v>
      </c>
    </row>
    <row r="255" spans="1:20" s="91" customFormat="1" x14ac:dyDescent="0.25">
      <c r="A255" s="91">
        <v>8204010</v>
      </c>
      <c r="B255" s="91">
        <v>70133652009</v>
      </c>
      <c r="C255" s="91" t="s">
        <v>399</v>
      </c>
      <c r="D255" s="91" t="s">
        <v>523</v>
      </c>
      <c r="E255" s="91" t="s">
        <v>1310</v>
      </c>
      <c r="F255" s="92" t="s">
        <v>1057</v>
      </c>
      <c r="G255" s="93">
        <v>35929</v>
      </c>
      <c r="H255" s="98" t="s">
        <v>1378</v>
      </c>
      <c r="I255" s="92" t="s">
        <v>1379</v>
      </c>
      <c r="J255" s="94" t="s">
        <v>1578</v>
      </c>
      <c r="K255" s="92" t="s">
        <v>1479</v>
      </c>
      <c r="L255" s="92" t="s">
        <v>1481</v>
      </c>
      <c r="M255" s="99">
        <v>43556</v>
      </c>
      <c r="N255" s="97">
        <v>6510</v>
      </c>
      <c r="O255" s="97">
        <v>0</v>
      </c>
      <c r="P255" s="97">
        <v>1408.5</v>
      </c>
      <c r="Q255" s="97">
        <f t="shared" si="21"/>
        <v>7918.5</v>
      </c>
      <c r="R255" s="97">
        <f t="shared" si="22"/>
        <v>13020</v>
      </c>
      <c r="S255" s="97">
        <f t="shared" si="23"/>
        <v>108042</v>
      </c>
      <c r="T255" s="97">
        <f t="shared" si="24"/>
        <v>78120</v>
      </c>
    </row>
    <row r="256" spans="1:20" s="91" customFormat="1" x14ac:dyDescent="0.25">
      <c r="A256" s="91">
        <v>8204010</v>
      </c>
      <c r="B256" s="91">
        <v>70133652009</v>
      </c>
      <c r="C256" s="91" t="s">
        <v>399</v>
      </c>
      <c r="D256" s="91" t="s">
        <v>501</v>
      </c>
      <c r="E256" s="91" t="s">
        <v>521</v>
      </c>
      <c r="F256" s="92" t="s">
        <v>1474</v>
      </c>
      <c r="G256" s="93">
        <v>32119</v>
      </c>
      <c r="H256" s="98" t="s">
        <v>1380</v>
      </c>
      <c r="I256" s="92" t="s">
        <v>1381</v>
      </c>
      <c r="J256" s="94" t="s">
        <v>1578</v>
      </c>
      <c r="K256" s="92" t="s">
        <v>1479</v>
      </c>
      <c r="L256" s="92" t="s">
        <v>1481</v>
      </c>
      <c r="M256" s="99">
        <v>43556</v>
      </c>
      <c r="N256" s="97">
        <v>6510</v>
      </c>
      <c r="O256" s="97">
        <v>0</v>
      </c>
      <c r="P256" s="97">
        <v>1408.5</v>
      </c>
      <c r="Q256" s="97">
        <f t="shared" si="21"/>
        <v>7918.5</v>
      </c>
      <c r="R256" s="97">
        <f t="shared" si="22"/>
        <v>13020</v>
      </c>
      <c r="S256" s="97">
        <f t="shared" si="23"/>
        <v>108042</v>
      </c>
      <c r="T256" s="97">
        <f t="shared" si="24"/>
        <v>78120</v>
      </c>
    </row>
    <row r="257" spans="1:32" s="91" customFormat="1" x14ac:dyDescent="0.25">
      <c r="A257" s="91">
        <v>8204010</v>
      </c>
      <c r="B257" s="91">
        <v>70133652009</v>
      </c>
      <c r="C257" s="91" t="s">
        <v>399</v>
      </c>
      <c r="D257" s="91" t="s">
        <v>512</v>
      </c>
      <c r="E257" s="91" t="s">
        <v>1286</v>
      </c>
      <c r="F257" s="94" t="s">
        <v>1475</v>
      </c>
      <c r="G257" s="93">
        <v>34643</v>
      </c>
      <c r="H257" s="94" t="s">
        <v>1382</v>
      </c>
      <c r="I257" s="94" t="s">
        <v>1383</v>
      </c>
      <c r="J257" s="94" t="s">
        <v>1578</v>
      </c>
      <c r="K257" s="92" t="s">
        <v>1486</v>
      </c>
      <c r="L257" s="94" t="s">
        <v>762</v>
      </c>
      <c r="M257" s="99">
        <v>43586</v>
      </c>
      <c r="N257" s="97">
        <v>11324</v>
      </c>
      <c r="O257" s="97">
        <v>0</v>
      </c>
      <c r="P257" s="97">
        <v>188.73333333333301</v>
      </c>
      <c r="Q257" s="97">
        <f t="shared" si="21"/>
        <v>11512.733333333334</v>
      </c>
      <c r="R257" s="97">
        <f t="shared" si="22"/>
        <v>22648</v>
      </c>
      <c r="S257" s="97">
        <f t="shared" si="23"/>
        <v>160800.79999999999</v>
      </c>
      <c r="T257" s="97">
        <f t="shared" si="24"/>
        <v>135888</v>
      </c>
    </row>
    <row r="258" spans="1:32" s="91" customFormat="1" x14ac:dyDescent="0.25">
      <c r="A258" s="91">
        <v>8204010</v>
      </c>
      <c r="B258" s="91">
        <v>70133652009</v>
      </c>
      <c r="C258" s="91" t="s">
        <v>399</v>
      </c>
      <c r="D258" s="91" t="s">
        <v>498</v>
      </c>
      <c r="E258" s="91" t="s">
        <v>511</v>
      </c>
      <c r="F258" s="94" t="s">
        <v>1476</v>
      </c>
      <c r="G258" s="93">
        <v>32648</v>
      </c>
      <c r="H258" s="94" t="s">
        <v>1384</v>
      </c>
      <c r="I258" s="94" t="s">
        <v>1385</v>
      </c>
      <c r="J258" s="94" t="s">
        <v>1578</v>
      </c>
      <c r="K258" s="92" t="s">
        <v>1479</v>
      </c>
      <c r="L258" s="92" t="s">
        <v>1481</v>
      </c>
      <c r="M258" s="99">
        <v>43617</v>
      </c>
      <c r="N258" s="97">
        <v>6510</v>
      </c>
      <c r="O258" s="97">
        <v>0</v>
      </c>
      <c r="P258" s="97">
        <v>1408.5</v>
      </c>
      <c r="Q258" s="97">
        <f t="shared" si="21"/>
        <v>7918.5</v>
      </c>
      <c r="R258" s="97">
        <f t="shared" si="22"/>
        <v>13020</v>
      </c>
      <c r="S258" s="97">
        <f t="shared" si="23"/>
        <v>108042</v>
      </c>
      <c r="T258" s="97">
        <f t="shared" si="24"/>
        <v>78120</v>
      </c>
    </row>
    <row r="259" spans="1:32" s="91" customFormat="1" x14ac:dyDescent="0.25">
      <c r="A259" s="91">
        <v>8204010</v>
      </c>
      <c r="B259" s="91">
        <v>70133652009</v>
      </c>
      <c r="C259" s="91" t="s">
        <v>399</v>
      </c>
      <c r="D259" s="91" t="s">
        <v>508</v>
      </c>
      <c r="E259" s="91" t="s">
        <v>1311</v>
      </c>
      <c r="F259" s="94" t="s">
        <v>1477</v>
      </c>
      <c r="G259" s="93">
        <v>32967</v>
      </c>
      <c r="H259" s="94" t="s">
        <v>1386</v>
      </c>
      <c r="I259" s="94" t="s">
        <v>1387</v>
      </c>
      <c r="J259" s="94" t="s">
        <v>1578</v>
      </c>
      <c r="K259" s="92" t="s">
        <v>1479</v>
      </c>
      <c r="L259" s="92" t="s">
        <v>1481</v>
      </c>
      <c r="M259" s="99">
        <v>43617</v>
      </c>
      <c r="N259" s="97">
        <v>6510</v>
      </c>
      <c r="O259" s="97">
        <v>0</v>
      </c>
      <c r="P259" s="97">
        <v>1408.5</v>
      </c>
      <c r="Q259" s="97">
        <f t="shared" ref="Q259:Q284" si="25">+N259+P259</f>
        <v>7918.5</v>
      </c>
      <c r="R259" s="97">
        <f t="shared" ref="R259:R284" si="26">+N259*2</f>
        <v>13020</v>
      </c>
      <c r="S259" s="97">
        <f t="shared" ref="S259:S284" si="27">+Q259*12+R259</f>
        <v>108042</v>
      </c>
      <c r="T259" s="97">
        <f t="shared" ref="T259:T284" si="28">+N259*12</f>
        <v>78120</v>
      </c>
    </row>
    <row r="260" spans="1:32" s="91" customFormat="1" x14ac:dyDescent="0.25">
      <c r="A260" s="91">
        <v>8204010</v>
      </c>
      <c r="B260" s="91">
        <v>70133652009</v>
      </c>
      <c r="C260" s="91" t="s">
        <v>399</v>
      </c>
      <c r="D260" s="91" t="s">
        <v>1309</v>
      </c>
      <c r="E260" s="91" t="s">
        <v>514</v>
      </c>
      <c r="F260" s="94" t="s">
        <v>844</v>
      </c>
      <c r="G260" s="93">
        <v>29448</v>
      </c>
      <c r="H260" s="94" t="s">
        <v>1388</v>
      </c>
      <c r="I260" s="94" t="s">
        <v>1389</v>
      </c>
      <c r="J260" s="94" t="s">
        <v>1578</v>
      </c>
      <c r="K260" s="92" t="s">
        <v>1479</v>
      </c>
      <c r="L260" s="92" t="s">
        <v>1481</v>
      </c>
      <c r="M260" s="99">
        <v>43739</v>
      </c>
      <c r="N260" s="97">
        <v>6510</v>
      </c>
      <c r="O260" s="97">
        <v>0</v>
      </c>
      <c r="P260" s="97">
        <v>1408.5</v>
      </c>
      <c r="Q260" s="97">
        <f t="shared" si="25"/>
        <v>7918.5</v>
      </c>
      <c r="R260" s="97">
        <f t="shared" si="26"/>
        <v>13020</v>
      </c>
      <c r="S260" s="97">
        <f t="shared" si="27"/>
        <v>108042</v>
      </c>
      <c r="T260" s="97">
        <f t="shared" si="28"/>
        <v>78120</v>
      </c>
      <c r="AE260" s="97">
        <f>SUM(N200:N260)*12</f>
        <v>4954152</v>
      </c>
      <c r="AF260" s="91" t="s">
        <v>1592</v>
      </c>
    </row>
    <row r="261" spans="1:32" s="107" customFormat="1" x14ac:dyDescent="0.25">
      <c r="A261" s="107">
        <v>1000000</v>
      </c>
      <c r="B261" s="107">
        <v>70121760418</v>
      </c>
      <c r="C261" s="107" t="s">
        <v>359</v>
      </c>
      <c r="D261" s="107" t="s">
        <v>512</v>
      </c>
      <c r="E261" s="107" t="s">
        <v>491</v>
      </c>
      <c r="F261" s="108" t="s">
        <v>1557</v>
      </c>
      <c r="G261" s="109">
        <v>24837</v>
      </c>
      <c r="H261" s="108" t="s">
        <v>1499</v>
      </c>
      <c r="I261" s="108" t="s">
        <v>1500</v>
      </c>
      <c r="J261" s="110" t="s">
        <v>1578</v>
      </c>
      <c r="K261" s="110" t="s">
        <v>1547</v>
      </c>
      <c r="L261" s="108" t="s">
        <v>765</v>
      </c>
      <c r="M261" s="111">
        <v>40924</v>
      </c>
      <c r="N261" s="112">
        <v>4650</v>
      </c>
      <c r="O261" s="112">
        <v>0</v>
      </c>
      <c r="P261" s="112">
        <v>77.5</v>
      </c>
      <c r="Q261" s="112">
        <f t="shared" si="25"/>
        <v>4727.5</v>
      </c>
      <c r="R261" s="112">
        <f t="shared" si="26"/>
        <v>9300</v>
      </c>
      <c r="S261" s="112">
        <f t="shared" si="27"/>
        <v>66030</v>
      </c>
      <c r="T261" s="112">
        <f t="shared" si="28"/>
        <v>55800</v>
      </c>
      <c r="U261" s="112">
        <f>SUM(T261:T284)</f>
        <v>1538232</v>
      </c>
      <c r="V261" s="107" t="s">
        <v>1589</v>
      </c>
      <c r="AE261" s="112">
        <f>SUM(P200:P260)*12</f>
        <v>915207.49999999988</v>
      </c>
      <c r="AF261" s="107" t="s">
        <v>1593</v>
      </c>
    </row>
    <row r="262" spans="1:32" s="107" customFormat="1" x14ac:dyDescent="0.25">
      <c r="A262" s="107">
        <v>1000000</v>
      </c>
      <c r="B262" s="107">
        <v>70121760418</v>
      </c>
      <c r="C262" s="107" t="s">
        <v>359</v>
      </c>
      <c r="D262" s="107" t="s">
        <v>496</v>
      </c>
      <c r="E262" s="107" t="s">
        <v>1308</v>
      </c>
      <c r="F262" s="108" t="s">
        <v>1558</v>
      </c>
      <c r="G262" s="109">
        <v>26268</v>
      </c>
      <c r="H262" s="108" t="s">
        <v>1501</v>
      </c>
      <c r="I262" s="108" t="s">
        <v>1502</v>
      </c>
      <c r="J262" s="110" t="s">
        <v>1578</v>
      </c>
      <c r="K262" s="110" t="s">
        <v>1547</v>
      </c>
      <c r="L262" s="108" t="s">
        <v>765</v>
      </c>
      <c r="M262" s="111">
        <v>41640</v>
      </c>
      <c r="N262" s="112">
        <v>3850</v>
      </c>
      <c r="O262" s="112">
        <v>0</v>
      </c>
      <c r="P262" s="112">
        <v>64.166666666666671</v>
      </c>
      <c r="Q262" s="112">
        <f t="shared" si="25"/>
        <v>3914.1666666666665</v>
      </c>
      <c r="R262" s="112">
        <f t="shared" si="26"/>
        <v>7700</v>
      </c>
      <c r="S262" s="112">
        <f t="shared" si="27"/>
        <v>54670</v>
      </c>
      <c r="T262" s="112">
        <f t="shared" si="28"/>
        <v>46200</v>
      </c>
      <c r="U262" s="112">
        <f>SUM(P261:P284)*12</f>
        <v>25637.159999999996</v>
      </c>
      <c r="V262" s="107" t="s">
        <v>1590</v>
      </c>
      <c r="AE262" s="112">
        <f>SUM(R200:R260)</f>
        <v>825692</v>
      </c>
      <c r="AF262" s="107" t="s">
        <v>1594</v>
      </c>
    </row>
    <row r="263" spans="1:32" s="107" customFormat="1" x14ac:dyDescent="0.25">
      <c r="A263" s="107">
        <v>1000000</v>
      </c>
      <c r="B263" s="107">
        <v>70121760418</v>
      </c>
      <c r="C263" s="107" t="s">
        <v>359</v>
      </c>
      <c r="D263" s="107" t="s">
        <v>878</v>
      </c>
      <c r="E263" s="107" t="s">
        <v>1488</v>
      </c>
      <c r="F263" s="108" t="s">
        <v>1559</v>
      </c>
      <c r="G263" s="109">
        <v>33180</v>
      </c>
      <c r="H263" s="108" t="s">
        <v>1503</v>
      </c>
      <c r="I263" s="108" t="s">
        <v>1504</v>
      </c>
      <c r="J263" s="110" t="s">
        <v>1578</v>
      </c>
      <c r="K263" s="110" t="s">
        <v>1547</v>
      </c>
      <c r="L263" s="108" t="s">
        <v>765</v>
      </c>
      <c r="M263" s="111">
        <v>42618</v>
      </c>
      <c r="N263" s="112">
        <v>3800</v>
      </c>
      <c r="O263" s="112">
        <v>0</v>
      </c>
      <c r="P263" s="112">
        <v>63.333333333333336</v>
      </c>
      <c r="Q263" s="112">
        <f t="shared" si="25"/>
        <v>3863.3333333333335</v>
      </c>
      <c r="R263" s="112">
        <f t="shared" si="26"/>
        <v>7600</v>
      </c>
      <c r="S263" s="112">
        <f t="shared" si="27"/>
        <v>53960</v>
      </c>
      <c r="T263" s="112">
        <f t="shared" si="28"/>
        <v>45600</v>
      </c>
      <c r="U263" s="112">
        <f>SUM(R261:R284)</f>
        <v>256372</v>
      </c>
      <c r="V263" s="107" t="s">
        <v>1591</v>
      </c>
    </row>
    <row r="264" spans="1:32" s="107" customFormat="1" x14ac:dyDescent="0.25">
      <c r="A264" s="107">
        <v>1000000</v>
      </c>
      <c r="B264" s="107">
        <v>70121760418</v>
      </c>
      <c r="C264" s="107" t="s">
        <v>359</v>
      </c>
      <c r="D264" s="107" t="s">
        <v>1280</v>
      </c>
      <c r="E264" s="107" t="s">
        <v>510</v>
      </c>
      <c r="F264" s="108" t="s">
        <v>1560</v>
      </c>
      <c r="G264" s="109">
        <v>32749</v>
      </c>
      <c r="H264" s="108" t="s">
        <v>1505</v>
      </c>
      <c r="I264" s="108" t="s">
        <v>1506</v>
      </c>
      <c r="J264" s="110" t="s">
        <v>1578</v>
      </c>
      <c r="K264" s="110" t="s">
        <v>1547</v>
      </c>
      <c r="L264" s="108" t="s">
        <v>1146</v>
      </c>
      <c r="M264" s="111">
        <v>41640</v>
      </c>
      <c r="N264" s="112">
        <v>5500</v>
      </c>
      <c r="O264" s="112">
        <v>0</v>
      </c>
      <c r="P264" s="112">
        <v>91.666666666666671</v>
      </c>
      <c r="Q264" s="112">
        <f t="shared" si="25"/>
        <v>5591.666666666667</v>
      </c>
      <c r="R264" s="112">
        <f t="shared" si="26"/>
        <v>11000</v>
      </c>
      <c r="S264" s="112">
        <f t="shared" si="27"/>
        <v>78100</v>
      </c>
      <c r="T264" s="112">
        <f t="shared" si="28"/>
        <v>66000</v>
      </c>
    </row>
    <row r="265" spans="1:32" s="107" customFormat="1" x14ac:dyDescent="0.25">
      <c r="A265" s="100">
        <v>1000000</v>
      </c>
      <c r="B265" s="100">
        <v>70121760418</v>
      </c>
      <c r="C265" s="100" t="s">
        <v>359</v>
      </c>
      <c r="D265" s="100" t="s">
        <v>508</v>
      </c>
      <c r="E265" s="100"/>
      <c r="F265" s="101" t="s">
        <v>1561</v>
      </c>
      <c r="G265" s="102">
        <v>26586</v>
      </c>
      <c r="H265" s="101" t="s">
        <v>1507</v>
      </c>
      <c r="I265" s="101" t="s">
        <v>1508</v>
      </c>
      <c r="J265" s="103" t="s">
        <v>1578</v>
      </c>
      <c r="K265" s="103" t="s">
        <v>1547</v>
      </c>
      <c r="L265" s="101" t="s">
        <v>1548</v>
      </c>
      <c r="M265" s="104">
        <v>41655</v>
      </c>
      <c r="N265" s="105">
        <v>4600</v>
      </c>
      <c r="O265" s="112">
        <v>0</v>
      </c>
      <c r="P265" s="112">
        <v>76.666666666666671</v>
      </c>
      <c r="Q265" s="112">
        <f t="shared" si="25"/>
        <v>4676.666666666667</v>
      </c>
      <c r="R265" s="112">
        <f t="shared" si="26"/>
        <v>9200</v>
      </c>
      <c r="S265" s="112">
        <f t="shared" si="27"/>
        <v>65320</v>
      </c>
      <c r="T265" s="112">
        <f t="shared" si="28"/>
        <v>55200</v>
      </c>
    </row>
    <row r="266" spans="1:32" s="107" customFormat="1" x14ac:dyDescent="0.25">
      <c r="A266" s="107">
        <v>1000000</v>
      </c>
      <c r="B266" s="107">
        <v>70121760418</v>
      </c>
      <c r="C266" s="107" t="s">
        <v>359</v>
      </c>
      <c r="D266" s="107" t="s">
        <v>515</v>
      </c>
      <c r="E266" s="107" t="s">
        <v>498</v>
      </c>
      <c r="F266" s="108" t="s">
        <v>1562</v>
      </c>
      <c r="G266" s="109">
        <v>20056</v>
      </c>
      <c r="H266" s="108" t="s">
        <v>1509</v>
      </c>
      <c r="I266" s="108" t="s">
        <v>1510</v>
      </c>
      <c r="J266" s="110" t="s">
        <v>1578</v>
      </c>
      <c r="K266" s="110" t="s">
        <v>1547</v>
      </c>
      <c r="L266" s="108" t="s">
        <v>1549</v>
      </c>
      <c r="M266" s="111">
        <v>41655</v>
      </c>
      <c r="N266" s="112">
        <v>6218</v>
      </c>
      <c r="O266" s="112">
        <v>0</v>
      </c>
      <c r="P266" s="112">
        <v>103.63333333333334</v>
      </c>
      <c r="Q266" s="112">
        <f t="shared" si="25"/>
        <v>6321.6333333333332</v>
      </c>
      <c r="R266" s="112">
        <f t="shared" si="26"/>
        <v>12436</v>
      </c>
      <c r="S266" s="112">
        <f t="shared" si="27"/>
        <v>88295.6</v>
      </c>
      <c r="T266" s="112">
        <f t="shared" si="28"/>
        <v>74616</v>
      </c>
    </row>
    <row r="267" spans="1:32" s="107" customFormat="1" x14ac:dyDescent="0.25">
      <c r="A267" s="100">
        <v>1000000</v>
      </c>
      <c r="B267" s="100">
        <v>70121760418</v>
      </c>
      <c r="C267" s="100" t="s">
        <v>359</v>
      </c>
      <c r="D267" s="100" t="s">
        <v>1494</v>
      </c>
      <c r="E267" s="100" t="s">
        <v>545</v>
      </c>
      <c r="F267" s="101" t="s">
        <v>1563</v>
      </c>
      <c r="G267" s="102">
        <v>21840</v>
      </c>
      <c r="H267" s="101" t="s">
        <v>1511</v>
      </c>
      <c r="I267" s="101" t="s">
        <v>1512</v>
      </c>
      <c r="J267" s="103" t="s">
        <v>1578</v>
      </c>
      <c r="K267" s="103" t="s">
        <v>1547</v>
      </c>
      <c r="L267" s="101" t="s">
        <v>765</v>
      </c>
      <c r="M267" s="104">
        <v>41806</v>
      </c>
      <c r="N267" s="105">
        <v>6218</v>
      </c>
      <c r="O267" s="112">
        <v>0</v>
      </c>
      <c r="P267" s="112">
        <v>103.63</v>
      </c>
      <c r="Q267" s="112">
        <f t="shared" si="25"/>
        <v>6321.63</v>
      </c>
      <c r="R267" s="112">
        <f t="shared" si="26"/>
        <v>12436</v>
      </c>
      <c r="S267" s="112">
        <f t="shared" si="27"/>
        <v>88295.56</v>
      </c>
      <c r="T267" s="112">
        <f t="shared" si="28"/>
        <v>74616</v>
      </c>
    </row>
    <row r="268" spans="1:32" s="107" customFormat="1" x14ac:dyDescent="0.25">
      <c r="A268" s="107">
        <v>1000000</v>
      </c>
      <c r="B268" s="107">
        <v>70121760418</v>
      </c>
      <c r="C268" s="107" t="s">
        <v>359</v>
      </c>
      <c r="D268" s="107" t="s">
        <v>850</v>
      </c>
      <c r="E268" s="107" t="s">
        <v>1489</v>
      </c>
      <c r="F268" s="108" t="s">
        <v>1564</v>
      </c>
      <c r="G268" s="109">
        <v>32878</v>
      </c>
      <c r="H268" s="108" t="s">
        <v>1513</v>
      </c>
      <c r="I268" s="108" t="s">
        <v>1514</v>
      </c>
      <c r="J268" s="110" t="s">
        <v>1578</v>
      </c>
      <c r="K268" s="110" t="s">
        <v>1547</v>
      </c>
      <c r="L268" s="108" t="s">
        <v>765</v>
      </c>
      <c r="M268" s="111">
        <v>41821</v>
      </c>
      <c r="N268" s="112">
        <v>4500</v>
      </c>
      <c r="O268" s="112">
        <v>0</v>
      </c>
      <c r="P268" s="112">
        <v>75</v>
      </c>
      <c r="Q268" s="112">
        <f t="shared" si="25"/>
        <v>4575</v>
      </c>
      <c r="R268" s="112">
        <f t="shared" si="26"/>
        <v>9000</v>
      </c>
      <c r="S268" s="112">
        <f t="shared" si="27"/>
        <v>63900</v>
      </c>
      <c r="T268" s="112">
        <f t="shared" si="28"/>
        <v>54000</v>
      </c>
    </row>
    <row r="269" spans="1:32" s="107" customFormat="1" x14ac:dyDescent="0.25">
      <c r="A269" s="100">
        <v>1000000</v>
      </c>
      <c r="B269" s="100">
        <v>70121760418</v>
      </c>
      <c r="C269" s="100" t="s">
        <v>359</v>
      </c>
      <c r="D269" s="100" t="s">
        <v>498</v>
      </c>
      <c r="E269" s="100" t="s">
        <v>887</v>
      </c>
      <c r="F269" s="101" t="s">
        <v>1565</v>
      </c>
      <c r="G269" s="102">
        <v>33526</v>
      </c>
      <c r="H269" s="101" t="s">
        <v>1515</v>
      </c>
      <c r="I269" s="101" t="s">
        <v>1516</v>
      </c>
      <c r="J269" s="103" t="s">
        <v>1578</v>
      </c>
      <c r="K269" s="103" t="s">
        <v>1547</v>
      </c>
      <c r="L269" s="101" t="s">
        <v>1550</v>
      </c>
      <c r="M269" s="104">
        <v>41851</v>
      </c>
      <c r="N269" s="105">
        <v>4600</v>
      </c>
      <c r="O269" s="112">
        <v>0</v>
      </c>
      <c r="P269" s="112">
        <v>76.666666666666671</v>
      </c>
      <c r="Q269" s="112">
        <f t="shared" si="25"/>
        <v>4676.666666666667</v>
      </c>
      <c r="R269" s="112">
        <f t="shared" si="26"/>
        <v>9200</v>
      </c>
      <c r="S269" s="112">
        <f t="shared" si="27"/>
        <v>65320</v>
      </c>
      <c r="T269" s="112">
        <f t="shared" si="28"/>
        <v>55200</v>
      </c>
    </row>
    <row r="270" spans="1:32" s="107" customFormat="1" x14ac:dyDescent="0.25">
      <c r="A270" s="100">
        <v>1000000</v>
      </c>
      <c r="B270" s="100">
        <v>70121760418</v>
      </c>
      <c r="C270" s="100" t="s">
        <v>359</v>
      </c>
      <c r="D270" s="100" t="s">
        <v>500</v>
      </c>
      <c r="E270" s="100" t="s">
        <v>508</v>
      </c>
      <c r="F270" s="101" t="s">
        <v>1566</v>
      </c>
      <c r="G270" s="102">
        <v>27883</v>
      </c>
      <c r="H270" s="101" t="s">
        <v>1517</v>
      </c>
      <c r="I270" s="101" t="s">
        <v>1518</v>
      </c>
      <c r="J270" s="103" t="s">
        <v>1578</v>
      </c>
      <c r="K270" s="103" t="s">
        <v>1547</v>
      </c>
      <c r="L270" s="101" t="s">
        <v>1551</v>
      </c>
      <c r="M270" s="104">
        <v>42436</v>
      </c>
      <c r="N270" s="105">
        <v>4600</v>
      </c>
      <c r="O270" s="112">
        <v>0</v>
      </c>
      <c r="P270" s="112">
        <v>76.666666666666671</v>
      </c>
      <c r="Q270" s="112">
        <f t="shared" si="25"/>
        <v>4676.666666666667</v>
      </c>
      <c r="R270" s="112">
        <f t="shared" si="26"/>
        <v>9200</v>
      </c>
      <c r="S270" s="112">
        <f t="shared" si="27"/>
        <v>65320</v>
      </c>
      <c r="T270" s="112">
        <f t="shared" si="28"/>
        <v>55200</v>
      </c>
    </row>
    <row r="271" spans="1:32" s="107" customFormat="1" x14ac:dyDescent="0.25">
      <c r="A271" s="100">
        <v>1000000</v>
      </c>
      <c r="B271" s="100">
        <v>70121760418</v>
      </c>
      <c r="C271" s="100" t="s">
        <v>359</v>
      </c>
      <c r="D271" s="100" t="s">
        <v>1487</v>
      </c>
      <c r="E271" s="100" t="s">
        <v>498</v>
      </c>
      <c r="F271" s="101" t="s">
        <v>1567</v>
      </c>
      <c r="G271" s="102">
        <v>31321</v>
      </c>
      <c r="H271" s="101" t="s">
        <v>1519</v>
      </c>
      <c r="I271" s="101" t="s">
        <v>1520</v>
      </c>
      <c r="J271" s="103" t="s">
        <v>1578</v>
      </c>
      <c r="K271" s="103" t="s">
        <v>1547</v>
      </c>
      <c r="L271" s="101" t="s">
        <v>1550</v>
      </c>
      <c r="M271" s="104">
        <v>42476</v>
      </c>
      <c r="N271" s="105">
        <v>4600</v>
      </c>
      <c r="O271" s="112">
        <v>0</v>
      </c>
      <c r="P271" s="112">
        <v>76.666666666666671</v>
      </c>
      <c r="Q271" s="112">
        <f t="shared" si="25"/>
        <v>4676.666666666667</v>
      </c>
      <c r="R271" s="112">
        <f t="shared" si="26"/>
        <v>9200</v>
      </c>
      <c r="S271" s="112">
        <f t="shared" si="27"/>
        <v>65320</v>
      </c>
      <c r="T271" s="112">
        <f t="shared" si="28"/>
        <v>55200</v>
      </c>
    </row>
    <row r="272" spans="1:32" s="107" customFormat="1" x14ac:dyDescent="0.25">
      <c r="A272" s="100">
        <v>1000000</v>
      </c>
      <c r="B272" s="100">
        <v>70121760418</v>
      </c>
      <c r="C272" s="100" t="s">
        <v>359</v>
      </c>
      <c r="D272" s="100" t="s">
        <v>498</v>
      </c>
      <c r="E272" s="100" t="s">
        <v>1161</v>
      </c>
      <c r="F272" s="101" t="s">
        <v>1067</v>
      </c>
      <c r="G272" s="102">
        <v>29178</v>
      </c>
      <c r="H272" s="101" t="s">
        <v>1521</v>
      </c>
      <c r="I272" s="101" t="s">
        <v>1522</v>
      </c>
      <c r="J272" s="103" t="s">
        <v>1578</v>
      </c>
      <c r="K272" s="103" t="s">
        <v>1547</v>
      </c>
      <c r="L272" s="101" t="s">
        <v>1550</v>
      </c>
      <c r="M272" s="104">
        <v>42524</v>
      </c>
      <c r="N272" s="105">
        <v>4600</v>
      </c>
      <c r="O272" s="112">
        <v>0</v>
      </c>
      <c r="P272" s="112">
        <v>76.666666666666671</v>
      </c>
      <c r="Q272" s="112">
        <f t="shared" si="25"/>
        <v>4676.666666666667</v>
      </c>
      <c r="R272" s="112">
        <f t="shared" si="26"/>
        <v>9200</v>
      </c>
      <c r="S272" s="112">
        <f t="shared" si="27"/>
        <v>65320</v>
      </c>
      <c r="T272" s="112">
        <f t="shared" si="28"/>
        <v>55200</v>
      </c>
    </row>
    <row r="273" spans="1:32" s="107" customFormat="1" x14ac:dyDescent="0.25">
      <c r="A273" s="100">
        <v>1000000</v>
      </c>
      <c r="B273" s="100">
        <v>70121760418</v>
      </c>
      <c r="C273" s="100" t="s">
        <v>359</v>
      </c>
      <c r="D273" s="100" t="s">
        <v>513</v>
      </c>
      <c r="E273" s="100" t="s">
        <v>1490</v>
      </c>
      <c r="F273" s="101" t="s">
        <v>1568</v>
      </c>
      <c r="G273" s="102">
        <v>27121</v>
      </c>
      <c r="H273" s="101" t="s">
        <v>1523</v>
      </c>
      <c r="I273" s="101" t="s">
        <v>1524</v>
      </c>
      <c r="J273" s="103" t="s">
        <v>1578</v>
      </c>
      <c r="K273" s="103" t="s">
        <v>1547</v>
      </c>
      <c r="L273" s="101" t="s">
        <v>1482</v>
      </c>
      <c r="M273" s="104">
        <v>42705</v>
      </c>
      <c r="N273" s="105">
        <v>4600</v>
      </c>
      <c r="O273" s="112">
        <v>0</v>
      </c>
      <c r="P273" s="112">
        <v>76.666666666666671</v>
      </c>
      <c r="Q273" s="112">
        <f t="shared" si="25"/>
        <v>4676.666666666667</v>
      </c>
      <c r="R273" s="112">
        <f t="shared" si="26"/>
        <v>9200</v>
      </c>
      <c r="S273" s="112">
        <f t="shared" si="27"/>
        <v>65320</v>
      </c>
      <c r="T273" s="112">
        <f t="shared" si="28"/>
        <v>55200</v>
      </c>
    </row>
    <row r="274" spans="1:32" s="107" customFormat="1" x14ac:dyDescent="0.25">
      <c r="A274" s="107">
        <v>1000000</v>
      </c>
      <c r="B274" s="107">
        <v>70121760418</v>
      </c>
      <c r="C274" s="107" t="s">
        <v>359</v>
      </c>
      <c r="D274" s="107" t="s">
        <v>512</v>
      </c>
      <c r="E274" s="107" t="s">
        <v>1491</v>
      </c>
      <c r="F274" s="108" t="s">
        <v>1569</v>
      </c>
      <c r="G274" s="109">
        <v>27706</v>
      </c>
      <c r="H274" s="108" t="s">
        <v>1525</v>
      </c>
      <c r="I274" s="108" t="s">
        <v>1526</v>
      </c>
      <c r="J274" s="110" t="s">
        <v>1578</v>
      </c>
      <c r="K274" s="110" t="s">
        <v>1547</v>
      </c>
      <c r="L274" s="108" t="s">
        <v>765</v>
      </c>
      <c r="M274" s="111">
        <v>42821</v>
      </c>
      <c r="N274" s="112">
        <v>11324</v>
      </c>
      <c r="O274" s="112">
        <v>0</v>
      </c>
      <c r="P274" s="112">
        <v>188.73333333333332</v>
      </c>
      <c r="Q274" s="112">
        <f t="shared" si="25"/>
        <v>11512.733333333334</v>
      </c>
      <c r="R274" s="112">
        <f t="shared" si="26"/>
        <v>22648</v>
      </c>
      <c r="S274" s="112">
        <f t="shared" si="27"/>
        <v>160800.79999999999</v>
      </c>
      <c r="T274" s="112">
        <f t="shared" si="28"/>
        <v>135888</v>
      </c>
    </row>
    <row r="275" spans="1:32" s="107" customFormat="1" x14ac:dyDescent="0.25">
      <c r="A275" s="107">
        <v>1000000</v>
      </c>
      <c r="B275" s="107">
        <v>70121760418</v>
      </c>
      <c r="C275" s="107" t="s">
        <v>359</v>
      </c>
      <c r="D275" s="107" t="s">
        <v>1290</v>
      </c>
      <c r="E275" s="107" t="s">
        <v>559</v>
      </c>
      <c r="F275" s="108" t="s">
        <v>1570</v>
      </c>
      <c r="G275" s="109">
        <v>34475</v>
      </c>
      <c r="H275" s="108" t="s">
        <v>1527</v>
      </c>
      <c r="I275" s="108" t="s">
        <v>1528</v>
      </c>
      <c r="J275" s="110" t="s">
        <v>1578</v>
      </c>
      <c r="K275" s="110" t="s">
        <v>1547</v>
      </c>
      <c r="L275" s="108" t="s">
        <v>1552</v>
      </c>
      <c r="M275" s="111">
        <v>42826</v>
      </c>
      <c r="N275" s="112">
        <v>5016</v>
      </c>
      <c r="O275" s="112">
        <v>0</v>
      </c>
      <c r="P275" s="112">
        <v>83.6</v>
      </c>
      <c r="Q275" s="112">
        <f t="shared" si="25"/>
        <v>5099.6000000000004</v>
      </c>
      <c r="R275" s="112">
        <f t="shared" si="26"/>
        <v>10032</v>
      </c>
      <c r="S275" s="112">
        <f t="shared" si="27"/>
        <v>71227.200000000012</v>
      </c>
      <c r="T275" s="112">
        <f t="shared" si="28"/>
        <v>60192</v>
      </c>
    </row>
    <row r="276" spans="1:32" s="107" customFormat="1" x14ac:dyDescent="0.25">
      <c r="A276" s="107">
        <v>1000000</v>
      </c>
      <c r="B276" s="107">
        <v>70121760418</v>
      </c>
      <c r="C276" s="107" t="s">
        <v>359</v>
      </c>
      <c r="D276" s="107" t="s">
        <v>1160</v>
      </c>
      <c r="E276" s="107" t="s">
        <v>1492</v>
      </c>
      <c r="F276" s="108" t="s">
        <v>1064</v>
      </c>
      <c r="G276" s="109">
        <v>23918</v>
      </c>
      <c r="H276" s="108" t="s">
        <v>1529</v>
      </c>
      <c r="I276" s="108" t="s">
        <v>1530</v>
      </c>
      <c r="J276" s="110" t="s">
        <v>1578</v>
      </c>
      <c r="K276" s="110" t="s">
        <v>1547</v>
      </c>
      <c r="L276" s="108" t="s">
        <v>765</v>
      </c>
      <c r="M276" s="111">
        <v>42841</v>
      </c>
      <c r="N276" s="112">
        <v>7640</v>
      </c>
      <c r="O276" s="112">
        <v>0</v>
      </c>
      <c r="P276" s="112">
        <v>127.33333333333331</v>
      </c>
      <c r="Q276" s="112">
        <f t="shared" si="25"/>
        <v>7767.333333333333</v>
      </c>
      <c r="R276" s="112">
        <f t="shared" si="26"/>
        <v>15280</v>
      </c>
      <c r="S276" s="112">
        <f t="shared" si="27"/>
        <v>108488</v>
      </c>
      <c r="T276" s="112">
        <f t="shared" si="28"/>
        <v>91680</v>
      </c>
    </row>
    <row r="277" spans="1:32" s="107" customFormat="1" x14ac:dyDescent="0.25">
      <c r="A277" s="107">
        <v>1000000</v>
      </c>
      <c r="B277" s="107">
        <v>70121760418</v>
      </c>
      <c r="C277" s="107" t="s">
        <v>359</v>
      </c>
      <c r="D277" s="107" t="s">
        <v>498</v>
      </c>
      <c r="E277" s="107" t="s">
        <v>1493</v>
      </c>
      <c r="F277" s="108" t="s">
        <v>1571</v>
      </c>
      <c r="G277" s="109">
        <v>29736</v>
      </c>
      <c r="H277" s="108" t="s">
        <v>1531</v>
      </c>
      <c r="I277" s="108" t="s">
        <v>1532</v>
      </c>
      <c r="J277" s="110" t="s">
        <v>1578</v>
      </c>
      <c r="K277" s="110" t="s">
        <v>1547</v>
      </c>
      <c r="L277" s="108" t="s">
        <v>1553</v>
      </c>
      <c r="M277" s="111">
        <v>43009</v>
      </c>
      <c r="N277" s="112">
        <v>2400</v>
      </c>
      <c r="O277" s="112">
        <v>0</v>
      </c>
      <c r="P277" s="112">
        <v>40</v>
      </c>
      <c r="Q277" s="112">
        <f t="shared" si="25"/>
        <v>2440</v>
      </c>
      <c r="R277" s="112">
        <f t="shared" si="26"/>
        <v>4800</v>
      </c>
      <c r="S277" s="112">
        <f t="shared" si="27"/>
        <v>34080</v>
      </c>
      <c r="T277" s="112">
        <f t="shared" si="28"/>
        <v>28800</v>
      </c>
    </row>
    <row r="278" spans="1:32" s="107" customFormat="1" x14ac:dyDescent="0.25">
      <c r="A278" s="107">
        <v>1000000</v>
      </c>
      <c r="B278" s="107">
        <v>70121760418</v>
      </c>
      <c r="C278" s="107" t="s">
        <v>359</v>
      </c>
      <c r="D278" s="107" t="s">
        <v>498</v>
      </c>
      <c r="E278" s="107" t="s">
        <v>513</v>
      </c>
      <c r="F278" s="108" t="s">
        <v>1572</v>
      </c>
      <c r="G278" s="109">
        <v>35239</v>
      </c>
      <c r="H278" s="108" t="s">
        <v>1533</v>
      </c>
      <c r="I278" s="108" t="s">
        <v>1534</v>
      </c>
      <c r="J278" s="110" t="s">
        <v>1578</v>
      </c>
      <c r="K278" s="110" t="s">
        <v>1547</v>
      </c>
      <c r="L278" s="108" t="s">
        <v>1554</v>
      </c>
      <c r="M278" s="111">
        <v>43221</v>
      </c>
      <c r="N278" s="112">
        <v>3850</v>
      </c>
      <c r="O278" s="112">
        <v>0</v>
      </c>
      <c r="P278" s="112">
        <v>64.166666666666671</v>
      </c>
      <c r="Q278" s="112">
        <f t="shared" si="25"/>
        <v>3914.1666666666665</v>
      </c>
      <c r="R278" s="112">
        <f t="shared" si="26"/>
        <v>7700</v>
      </c>
      <c r="S278" s="112">
        <f t="shared" si="27"/>
        <v>54670</v>
      </c>
      <c r="T278" s="112">
        <f t="shared" si="28"/>
        <v>46200</v>
      </c>
    </row>
    <row r="279" spans="1:32" s="107" customFormat="1" x14ac:dyDescent="0.25">
      <c r="A279" s="107">
        <v>1000000</v>
      </c>
      <c r="B279" s="107">
        <v>70121760418</v>
      </c>
      <c r="C279" s="107" t="s">
        <v>359</v>
      </c>
      <c r="D279" s="107" t="s">
        <v>1495</v>
      </c>
      <c r="E279" s="107" t="s">
        <v>847</v>
      </c>
      <c r="F279" s="108" t="s">
        <v>1047</v>
      </c>
      <c r="G279" s="109">
        <v>32138</v>
      </c>
      <c r="H279" s="108" t="s">
        <v>1535</v>
      </c>
      <c r="I279" s="108" t="s">
        <v>1536</v>
      </c>
      <c r="J279" s="110" t="s">
        <v>1578</v>
      </c>
      <c r="K279" s="110" t="s">
        <v>1547</v>
      </c>
      <c r="L279" s="108" t="s">
        <v>732</v>
      </c>
      <c r="M279" s="111">
        <v>43328</v>
      </c>
      <c r="N279" s="112">
        <v>9326</v>
      </c>
      <c r="O279" s="112">
        <v>0</v>
      </c>
      <c r="P279" s="112">
        <v>155.43333333333334</v>
      </c>
      <c r="Q279" s="112">
        <f t="shared" si="25"/>
        <v>9481.4333333333325</v>
      </c>
      <c r="R279" s="112">
        <f t="shared" si="26"/>
        <v>18652</v>
      </c>
      <c r="S279" s="112">
        <f t="shared" si="27"/>
        <v>132429.19999999998</v>
      </c>
      <c r="T279" s="112">
        <f t="shared" si="28"/>
        <v>111912</v>
      </c>
    </row>
    <row r="280" spans="1:32" s="107" customFormat="1" x14ac:dyDescent="0.25">
      <c r="A280" s="107">
        <v>1000000</v>
      </c>
      <c r="B280" s="107">
        <v>70121760418</v>
      </c>
      <c r="C280" s="107" t="s">
        <v>359</v>
      </c>
      <c r="D280" s="107" t="s">
        <v>544</v>
      </c>
      <c r="E280" s="107" t="s">
        <v>1167</v>
      </c>
      <c r="F280" s="108" t="s">
        <v>1573</v>
      </c>
      <c r="G280" s="109">
        <v>31108</v>
      </c>
      <c r="H280" s="108" t="s">
        <v>1537</v>
      </c>
      <c r="I280" s="108" t="s">
        <v>1538</v>
      </c>
      <c r="J280" s="110" t="s">
        <v>1578</v>
      </c>
      <c r="K280" s="110" t="s">
        <v>1547</v>
      </c>
      <c r="L280" s="108" t="s">
        <v>765</v>
      </c>
      <c r="M280" s="111">
        <v>43389</v>
      </c>
      <c r="N280" s="112">
        <v>3500</v>
      </c>
      <c r="O280" s="112">
        <v>0</v>
      </c>
      <c r="P280" s="112">
        <v>58.333333333333336</v>
      </c>
      <c r="Q280" s="112">
        <f t="shared" si="25"/>
        <v>3558.3333333333335</v>
      </c>
      <c r="R280" s="112">
        <f t="shared" si="26"/>
        <v>7000</v>
      </c>
      <c r="S280" s="112">
        <f t="shared" si="27"/>
        <v>49700</v>
      </c>
      <c r="T280" s="112">
        <f t="shared" si="28"/>
        <v>42000</v>
      </c>
    </row>
    <row r="281" spans="1:32" s="107" customFormat="1" x14ac:dyDescent="0.25">
      <c r="A281" s="107">
        <v>1000000</v>
      </c>
      <c r="B281" s="107">
        <v>70121760418</v>
      </c>
      <c r="C281" s="107" t="s">
        <v>359</v>
      </c>
      <c r="D281" s="107" t="s">
        <v>1496</v>
      </c>
      <c r="E281" s="107" t="s">
        <v>1498</v>
      </c>
      <c r="F281" s="108" t="s">
        <v>1574</v>
      </c>
      <c r="G281" s="109">
        <v>29271</v>
      </c>
      <c r="H281" s="108" t="s">
        <v>1539</v>
      </c>
      <c r="I281" s="108" t="s">
        <v>1540</v>
      </c>
      <c r="J281" s="110" t="s">
        <v>1578</v>
      </c>
      <c r="K281" s="110" t="s">
        <v>1547</v>
      </c>
      <c r="L281" s="108" t="s">
        <v>1555</v>
      </c>
      <c r="M281" s="111">
        <v>43420</v>
      </c>
      <c r="N281" s="112">
        <v>10058</v>
      </c>
      <c r="O281" s="112">
        <v>0</v>
      </c>
      <c r="P281" s="112">
        <v>167.63333333333333</v>
      </c>
      <c r="Q281" s="112">
        <f t="shared" si="25"/>
        <v>10225.633333333333</v>
      </c>
      <c r="R281" s="112">
        <f t="shared" si="26"/>
        <v>20116</v>
      </c>
      <c r="S281" s="112">
        <f t="shared" si="27"/>
        <v>142823.6</v>
      </c>
      <c r="T281" s="112">
        <f t="shared" si="28"/>
        <v>120696</v>
      </c>
    </row>
    <row r="282" spans="1:32" s="107" customFormat="1" x14ac:dyDescent="0.25">
      <c r="A282" s="107">
        <v>1000000</v>
      </c>
      <c r="B282" s="107">
        <v>70121760418</v>
      </c>
      <c r="C282" s="107" t="s">
        <v>359</v>
      </c>
      <c r="D282" s="107" t="s">
        <v>497</v>
      </c>
      <c r="E282" s="107" t="s">
        <v>497</v>
      </c>
      <c r="F282" s="110" t="s">
        <v>1575</v>
      </c>
      <c r="G282" s="109">
        <v>31179</v>
      </c>
      <c r="H282" s="110" t="s">
        <v>1541</v>
      </c>
      <c r="I282" s="110" t="s">
        <v>1542</v>
      </c>
      <c r="J282" s="110" t="s">
        <v>1578</v>
      </c>
      <c r="K282" s="110" t="s">
        <v>1547</v>
      </c>
      <c r="L282" s="108" t="s">
        <v>1133</v>
      </c>
      <c r="M282" s="111">
        <v>43497</v>
      </c>
      <c r="N282" s="112">
        <v>5018</v>
      </c>
      <c r="O282" s="112">
        <v>0</v>
      </c>
      <c r="P282" s="112">
        <v>83.63333333333334</v>
      </c>
      <c r="Q282" s="112">
        <f t="shared" si="25"/>
        <v>5101.6333333333332</v>
      </c>
      <c r="R282" s="112">
        <f t="shared" si="26"/>
        <v>10036</v>
      </c>
      <c r="S282" s="112">
        <f t="shared" si="27"/>
        <v>71255.600000000006</v>
      </c>
      <c r="T282" s="112">
        <f t="shared" si="28"/>
        <v>60216</v>
      </c>
    </row>
    <row r="283" spans="1:32" s="107" customFormat="1" x14ac:dyDescent="0.25">
      <c r="A283" s="107">
        <v>1000000</v>
      </c>
      <c r="B283" s="107">
        <v>70121760418</v>
      </c>
      <c r="C283" s="107" t="s">
        <v>359</v>
      </c>
      <c r="D283" s="107" t="s">
        <v>1167</v>
      </c>
      <c r="E283" s="107" t="s">
        <v>508</v>
      </c>
      <c r="F283" s="110" t="s">
        <v>1576</v>
      </c>
      <c r="G283" s="109">
        <v>34382</v>
      </c>
      <c r="H283" s="110" t="s">
        <v>1543</v>
      </c>
      <c r="I283" s="110" t="s">
        <v>1544</v>
      </c>
      <c r="J283" s="110" t="s">
        <v>1578</v>
      </c>
      <c r="K283" s="110" t="s">
        <v>1547</v>
      </c>
      <c r="L283" s="108" t="s">
        <v>1556</v>
      </c>
      <c r="M283" s="113">
        <v>43617</v>
      </c>
      <c r="N283" s="112">
        <v>6218</v>
      </c>
      <c r="O283" s="112">
        <v>0</v>
      </c>
      <c r="P283" s="112">
        <v>103.63333333333334</v>
      </c>
      <c r="Q283" s="112">
        <f t="shared" si="25"/>
        <v>6321.6333333333332</v>
      </c>
      <c r="R283" s="112">
        <f t="shared" si="26"/>
        <v>12436</v>
      </c>
      <c r="S283" s="112">
        <f t="shared" si="27"/>
        <v>88295.6</v>
      </c>
      <c r="T283" s="112">
        <f t="shared" si="28"/>
        <v>74616</v>
      </c>
    </row>
    <row r="284" spans="1:32" s="107" customFormat="1" x14ac:dyDescent="0.25">
      <c r="A284" s="107">
        <v>1000000</v>
      </c>
      <c r="B284" s="107">
        <v>70121760418</v>
      </c>
      <c r="C284" s="107" t="s">
        <v>359</v>
      </c>
      <c r="D284" s="107" t="s">
        <v>1497</v>
      </c>
      <c r="E284" s="107" t="s">
        <v>862</v>
      </c>
      <c r="F284" s="110" t="s">
        <v>1577</v>
      </c>
      <c r="G284" s="109">
        <v>35165</v>
      </c>
      <c r="H284" s="110" t="s">
        <v>1545</v>
      </c>
      <c r="I284" s="110" t="s">
        <v>1546</v>
      </c>
      <c r="J284" s="110" t="s">
        <v>1578</v>
      </c>
      <c r="K284" s="110" t="s">
        <v>1547</v>
      </c>
      <c r="L284" s="108" t="s">
        <v>770</v>
      </c>
      <c r="M284" s="113">
        <v>43709</v>
      </c>
      <c r="N284" s="112">
        <v>1500</v>
      </c>
      <c r="O284" s="112">
        <v>0</v>
      </c>
      <c r="P284" s="112">
        <v>25</v>
      </c>
      <c r="Q284" s="112">
        <f t="shared" si="25"/>
        <v>1525</v>
      </c>
      <c r="R284" s="112">
        <f t="shared" si="26"/>
        <v>3000</v>
      </c>
      <c r="S284" s="112">
        <f t="shared" si="27"/>
        <v>21300</v>
      </c>
      <c r="T284" s="112">
        <f t="shared" si="28"/>
        <v>18000</v>
      </c>
      <c r="AE284" s="112">
        <f>SUM(N261:N284)*12</f>
        <v>1538232</v>
      </c>
      <c r="AF284" s="107" t="s">
        <v>1589</v>
      </c>
    </row>
    <row r="285" spans="1:32" x14ac:dyDescent="0.25">
      <c r="S285" s="71">
        <f>SUM(S2:S284)</f>
        <v>36684576.580000006</v>
      </c>
      <c r="T285" s="61">
        <f>SUM(T2:T284)</f>
        <v>30246312</v>
      </c>
      <c r="U285" s="61">
        <f>SUM(U12:U284)</f>
        <v>30989996.620000001</v>
      </c>
      <c r="AE285" s="73">
        <f>SUM(P261:P284)*12</f>
        <v>25637.159999999996</v>
      </c>
      <c r="AF285" s="34" t="s">
        <v>1590</v>
      </c>
    </row>
    <row r="286" spans="1:32" x14ac:dyDescent="0.25">
      <c r="T286" s="61">
        <f>+T285-U285</f>
        <v>-743684.62000000104</v>
      </c>
      <c r="AE286" s="73">
        <f>SUM(R261:R284)</f>
        <v>256372</v>
      </c>
      <c r="AF286" s="34" t="s">
        <v>1591</v>
      </c>
    </row>
    <row r="287" spans="1:32" x14ac:dyDescent="0.25">
      <c r="AE287" s="77"/>
      <c r="AF287" s="77"/>
    </row>
  </sheetData>
  <pageMargins left="0.25" right="0.25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22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327" sqref="C327"/>
    </sheetView>
  </sheetViews>
  <sheetFormatPr baseColWidth="10" defaultRowHeight="15" x14ac:dyDescent="0.25"/>
  <cols>
    <col min="1" max="1" width="14.5703125" customWidth="1"/>
    <col min="2" max="2" width="29.42578125" customWidth="1"/>
    <col min="3" max="3" width="15.5703125" customWidth="1"/>
    <col min="4" max="4" width="18.28515625" customWidth="1"/>
    <col min="5" max="16384" width="11.42578125" style="34"/>
  </cols>
  <sheetData>
    <row r="1" spans="1:4" ht="48" customHeight="1" x14ac:dyDescent="0.25">
      <c r="A1" s="5" t="s">
        <v>369</v>
      </c>
      <c r="B1" s="6" t="s">
        <v>20</v>
      </c>
      <c r="C1" s="6" t="s">
        <v>21</v>
      </c>
      <c r="D1" s="6" t="s">
        <v>22</v>
      </c>
    </row>
    <row r="2" spans="1:4" ht="24" x14ac:dyDescent="0.25">
      <c r="A2" s="36" t="s">
        <v>23</v>
      </c>
      <c r="B2" s="32" t="s">
        <v>24</v>
      </c>
      <c r="C2" s="33" t="s">
        <v>25</v>
      </c>
      <c r="D2" s="33" t="s">
        <v>26</v>
      </c>
    </row>
    <row r="3" spans="1:4" ht="24" x14ac:dyDescent="0.25">
      <c r="A3" s="36" t="s">
        <v>27</v>
      </c>
      <c r="B3" s="32" t="s">
        <v>28</v>
      </c>
      <c r="C3" s="33" t="s">
        <v>25</v>
      </c>
      <c r="D3" s="33" t="s">
        <v>26</v>
      </c>
    </row>
    <row r="4" spans="1:4" ht="24" x14ac:dyDescent="0.25">
      <c r="A4" s="36" t="s">
        <v>29</v>
      </c>
      <c r="B4" s="32" t="s">
        <v>30</v>
      </c>
      <c r="C4" s="33" t="s">
        <v>25</v>
      </c>
      <c r="D4" s="33" t="s">
        <v>26</v>
      </c>
    </row>
    <row r="5" spans="1:4" ht="24" x14ac:dyDescent="0.25">
      <c r="A5" s="36" t="s">
        <v>31</v>
      </c>
      <c r="B5" s="32" t="s">
        <v>32</v>
      </c>
      <c r="C5" s="33" t="s">
        <v>25</v>
      </c>
      <c r="D5" s="33" t="s">
        <v>26</v>
      </c>
    </row>
    <row r="6" spans="1:4" ht="24" x14ac:dyDescent="0.25">
      <c r="A6" s="36" t="s">
        <v>33</v>
      </c>
      <c r="B6" s="32" t="s">
        <v>34</v>
      </c>
      <c r="C6" s="33" t="s">
        <v>25</v>
      </c>
      <c r="D6" s="33" t="s">
        <v>26</v>
      </c>
    </row>
    <row r="7" spans="1:4" ht="24" x14ac:dyDescent="0.25">
      <c r="A7" s="36" t="s">
        <v>35</v>
      </c>
      <c r="B7" s="32" t="s">
        <v>36</v>
      </c>
      <c r="C7" s="33" t="s">
        <v>25</v>
      </c>
      <c r="D7" s="33" t="s">
        <v>26</v>
      </c>
    </row>
    <row r="8" spans="1:4" ht="24" x14ac:dyDescent="0.25">
      <c r="A8" s="31">
        <v>1101010</v>
      </c>
      <c r="B8" s="32" t="s">
        <v>37</v>
      </c>
      <c r="C8" s="33" t="s">
        <v>38</v>
      </c>
      <c r="D8" s="33" t="s">
        <v>39</v>
      </c>
    </row>
    <row r="9" spans="1:4" ht="24" x14ac:dyDescent="0.25">
      <c r="A9" s="31">
        <v>1101020</v>
      </c>
      <c r="B9" s="32" t="s">
        <v>40</v>
      </c>
      <c r="C9" s="33" t="s">
        <v>38</v>
      </c>
      <c r="D9" s="33" t="s">
        <v>39</v>
      </c>
    </row>
    <row r="10" spans="1:4" ht="24" x14ac:dyDescent="0.25">
      <c r="A10" s="31">
        <v>1201010</v>
      </c>
      <c r="B10" s="32" t="s">
        <v>41</v>
      </c>
      <c r="C10" s="33" t="s">
        <v>38</v>
      </c>
      <c r="D10" s="33" t="s">
        <v>39</v>
      </c>
    </row>
    <row r="11" spans="1:4" ht="24" x14ac:dyDescent="0.25">
      <c r="A11" s="31">
        <v>1201020</v>
      </c>
      <c r="B11" s="32" t="s">
        <v>42</v>
      </c>
      <c r="C11" s="33" t="s">
        <v>38</v>
      </c>
      <c r="D11" s="33" t="s">
        <v>39</v>
      </c>
    </row>
    <row r="12" spans="1:4" ht="24" x14ac:dyDescent="0.25">
      <c r="A12" s="31">
        <v>1301010</v>
      </c>
      <c r="B12" s="32" t="s">
        <v>43</v>
      </c>
      <c r="C12" s="33" t="s">
        <v>38</v>
      </c>
      <c r="D12" s="33" t="s">
        <v>39</v>
      </c>
    </row>
    <row r="13" spans="1:4" ht="24" x14ac:dyDescent="0.25">
      <c r="A13" s="31">
        <v>1501010</v>
      </c>
      <c r="B13" s="32" t="s">
        <v>44</v>
      </c>
      <c r="C13" s="33" t="s">
        <v>38</v>
      </c>
      <c r="D13" s="33" t="s">
        <v>39</v>
      </c>
    </row>
    <row r="14" spans="1:4" ht="36" x14ac:dyDescent="0.25">
      <c r="A14" s="31">
        <v>1701010</v>
      </c>
      <c r="B14" s="32" t="s">
        <v>45</v>
      </c>
      <c r="C14" s="33" t="s">
        <v>38</v>
      </c>
      <c r="D14" s="33" t="s">
        <v>39</v>
      </c>
    </row>
    <row r="15" spans="1:4" ht="36" x14ac:dyDescent="0.25">
      <c r="A15" s="31">
        <v>1701020</v>
      </c>
      <c r="B15" s="32" t="s">
        <v>46</v>
      </c>
      <c r="C15" s="33" t="s">
        <v>38</v>
      </c>
      <c r="D15" s="33" t="s">
        <v>39</v>
      </c>
    </row>
    <row r="16" spans="1:4" ht="24" x14ac:dyDescent="0.25">
      <c r="A16" s="31">
        <v>1701030</v>
      </c>
      <c r="B16" s="32" t="s">
        <v>47</v>
      </c>
      <c r="C16" s="33" t="s">
        <v>38</v>
      </c>
      <c r="D16" s="33" t="s">
        <v>39</v>
      </c>
    </row>
    <row r="17" spans="1:4" ht="24" x14ac:dyDescent="0.25">
      <c r="A17" s="31">
        <v>1701040</v>
      </c>
      <c r="B17" s="32" t="s">
        <v>48</v>
      </c>
      <c r="C17" s="33" t="s">
        <v>38</v>
      </c>
      <c r="D17" s="33" t="s">
        <v>39</v>
      </c>
    </row>
    <row r="18" spans="1:4" ht="36" x14ac:dyDescent="0.25">
      <c r="A18" s="31">
        <v>1701050</v>
      </c>
      <c r="B18" s="32" t="s">
        <v>49</v>
      </c>
      <c r="C18" s="33" t="s">
        <v>38</v>
      </c>
      <c r="D18" s="33" t="s">
        <v>39</v>
      </c>
    </row>
    <row r="19" spans="1:4" ht="24" x14ac:dyDescent="0.25">
      <c r="A19" s="31">
        <v>1701060</v>
      </c>
      <c r="B19" s="32" t="s">
        <v>50</v>
      </c>
      <c r="C19" s="33" t="s">
        <v>38</v>
      </c>
      <c r="D19" s="33" t="s">
        <v>39</v>
      </c>
    </row>
    <row r="20" spans="1:4" ht="24" x14ac:dyDescent="0.25">
      <c r="A20" s="31">
        <v>1702010</v>
      </c>
      <c r="B20" s="32" t="s">
        <v>51</v>
      </c>
      <c r="C20" s="33" t="s">
        <v>38</v>
      </c>
      <c r="D20" s="33" t="s">
        <v>39</v>
      </c>
    </row>
    <row r="21" spans="1:4" ht="24" x14ac:dyDescent="0.25">
      <c r="A21" s="31">
        <v>1703010</v>
      </c>
      <c r="B21" s="32" t="s">
        <v>52</v>
      </c>
      <c r="C21" s="33" t="s">
        <v>38</v>
      </c>
      <c r="D21" s="33" t="s">
        <v>39</v>
      </c>
    </row>
    <row r="22" spans="1:4" ht="24" x14ac:dyDescent="0.25">
      <c r="A22" s="31">
        <v>1704010</v>
      </c>
      <c r="B22" s="32" t="s">
        <v>53</v>
      </c>
      <c r="C22" s="33" t="s">
        <v>38</v>
      </c>
      <c r="D22" s="33" t="s">
        <v>39</v>
      </c>
    </row>
    <row r="23" spans="1:4" ht="60" x14ac:dyDescent="0.25">
      <c r="A23" s="31">
        <v>1901010</v>
      </c>
      <c r="B23" s="32" t="s">
        <v>54</v>
      </c>
      <c r="C23" s="33" t="s">
        <v>38</v>
      </c>
      <c r="D23" s="33" t="s">
        <v>39</v>
      </c>
    </row>
    <row r="24" spans="1:4" ht="60" x14ac:dyDescent="0.25">
      <c r="A24" s="31">
        <v>1901020</v>
      </c>
      <c r="B24" s="35" t="s">
        <v>55</v>
      </c>
      <c r="C24" s="33" t="s">
        <v>38</v>
      </c>
      <c r="D24" s="33" t="s">
        <v>39</v>
      </c>
    </row>
    <row r="25" spans="1:4" ht="72" x14ac:dyDescent="0.25">
      <c r="A25" s="31">
        <v>1901030</v>
      </c>
      <c r="B25" s="35" t="s">
        <v>56</v>
      </c>
      <c r="C25" s="33" t="s">
        <v>38</v>
      </c>
      <c r="D25" s="33" t="s">
        <v>39</v>
      </c>
    </row>
    <row r="26" spans="1:4" ht="24" x14ac:dyDescent="0.25">
      <c r="A26" s="31">
        <v>3101010</v>
      </c>
      <c r="B26" s="32" t="s">
        <v>57</v>
      </c>
      <c r="C26" s="33" t="s">
        <v>38</v>
      </c>
      <c r="D26" s="33" t="s">
        <v>39</v>
      </c>
    </row>
    <row r="27" spans="1:4" ht="24" x14ac:dyDescent="0.25">
      <c r="A27" s="31">
        <v>4102010</v>
      </c>
      <c r="B27" s="32" t="s">
        <v>58</v>
      </c>
      <c r="C27" s="33" t="s">
        <v>38</v>
      </c>
      <c r="D27" s="33" t="s">
        <v>39</v>
      </c>
    </row>
    <row r="28" spans="1:4" ht="48" x14ac:dyDescent="0.25">
      <c r="A28" s="31">
        <v>4301010</v>
      </c>
      <c r="B28" s="35" t="s">
        <v>59</v>
      </c>
      <c r="C28" s="33" t="s">
        <v>38</v>
      </c>
      <c r="D28" s="33" t="s">
        <v>39</v>
      </c>
    </row>
    <row r="29" spans="1:4" ht="24" x14ac:dyDescent="0.25">
      <c r="A29" s="31">
        <v>4301020</v>
      </c>
      <c r="B29" s="32" t="s">
        <v>60</v>
      </c>
      <c r="C29" s="33" t="s">
        <v>38</v>
      </c>
      <c r="D29" s="33" t="s">
        <v>39</v>
      </c>
    </row>
    <row r="30" spans="1:4" ht="36" x14ac:dyDescent="0.25">
      <c r="A30" s="31">
        <v>4301030</v>
      </c>
      <c r="B30" s="32" t="s">
        <v>61</v>
      </c>
      <c r="C30" s="33" t="s">
        <v>38</v>
      </c>
      <c r="D30" s="33" t="s">
        <v>39</v>
      </c>
    </row>
    <row r="31" spans="1:4" ht="24" x14ac:dyDescent="0.25">
      <c r="A31" s="31">
        <v>4301040</v>
      </c>
      <c r="B31" s="32" t="s">
        <v>62</v>
      </c>
      <c r="C31" s="33" t="s">
        <v>38</v>
      </c>
      <c r="D31" s="33" t="s">
        <v>39</v>
      </c>
    </row>
    <row r="32" spans="1:4" ht="24" x14ac:dyDescent="0.25">
      <c r="A32" s="31">
        <v>4301050</v>
      </c>
      <c r="B32" s="32" t="s">
        <v>63</v>
      </c>
      <c r="C32" s="33" t="s">
        <v>38</v>
      </c>
      <c r="D32" s="33" t="s">
        <v>39</v>
      </c>
    </row>
    <row r="33" spans="1:4" ht="24" x14ac:dyDescent="0.25">
      <c r="A33" s="31">
        <v>4301060</v>
      </c>
      <c r="B33" s="32" t="s">
        <v>64</v>
      </c>
      <c r="C33" s="33" t="s">
        <v>38</v>
      </c>
      <c r="D33" s="33" t="s">
        <v>39</v>
      </c>
    </row>
    <row r="34" spans="1:4" ht="24" x14ac:dyDescent="0.25">
      <c r="A34" s="31">
        <v>4302010</v>
      </c>
      <c r="B34" s="32" t="s">
        <v>65</v>
      </c>
      <c r="C34" s="33" t="s">
        <v>38</v>
      </c>
      <c r="D34" s="33" t="s">
        <v>39</v>
      </c>
    </row>
    <row r="35" spans="1:4" ht="24" x14ac:dyDescent="0.25">
      <c r="A35" s="31">
        <v>4302020</v>
      </c>
      <c r="B35" s="32" t="s">
        <v>66</v>
      </c>
      <c r="C35" s="33" t="s">
        <v>38</v>
      </c>
      <c r="D35" s="33" t="s">
        <v>39</v>
      </c>
    </row>
    <row r="36" spans="1:4" ht="24" x14ac:dyDescent="0.25">
      <c r="A36" s="31">
        <v>4302030</v>
      </c>
      <c r="B36" s="32" t="s">
        <v>67</v>
      </c>
      <c r="C36" s="33" t="s">
        <v>38</v>
      </c>
      <c r="D36" s="33" t="s">
        <v>39</v>
      </c>
    </row>
    <row r="37" spans="1:4" ht="24" x14ac:dyDescent="0.25">
      <c r="A37" s="31">
        <v>4303010</v>
      </c>
      <c r="B37" s="32" t="s">
        <v>68</v>
      </c>
      <c r="C37" s="33" t="s">
        <v>38</v>
      </c>
      <c r="D37" s="33" t="s">
        <v>39</v>
      </c>
    </row>
    <row r="38" spans="1:4" ht="24" x14ac:dyDescent="0.25">
      <c r="A38" s="31">
        <v>4303020</v>
      </c>
      <c r="B38" s="32" t="s">
        <v>69</v>
      </c>
      <c r="C38" s="33" t="s">
        <v>38</v>
      </c>
      <c r="D38" s="33" t="s">
        <v>39</v>
      </c>
    </row>
    <row r="39" spans="1:4" ht="24" x14ac:dyDescent="0.25">
      <c r="A39" s="31">
        <v>4303030</v>
      </c>
      <c r="B39" s="32" t="s">
        <v>70</v>
      </c>
      <c r="C39" s="33" t="s">
        <v>38</v>
      </c>
      <c r="D39" s="33" t="s">
        <v>39</v>
      </c>
    </row>
    <row r="40" spans="1:4" ht="24" x14ac:dyDescent="0.25">
      <c r="A40" s="31">
        <v>4303040</v>
      </c>
      <c r="B40" s="32" t="s">
        <v>71</v>
      </c>
      <c r="C40" s="33" t="s">
        <v>38</v>
      </c>
      <c r="D40" s="33" t="s">
        <v>39</v>
      </c>
    </row>
    <row r="41" spans="1:4" ht="24" x14ac:dyDescent="0.25">
      <c r="A41" s="31">
        <v>4304010</v>
      </c>
      <c r="B41" s="32" t="s">
        <v>72</v>
      </c>
      <c r="C41" s="33" t="s">
        <v>38</v>
      </c>
      <c r="D41" s="33" t="s">
        <v>39</v>
      </c>
    </row>
    <row r="42" spans="1:4" ht="24" x14ac:dyDescent="0.25">
      <c r="A42" s="31">
        <v>4304020</v>
      </c>
      <c r="B42" s="32" t="s">
        <v>73</v>
      </c>
      <c r="C42" s="33" t="s">
        <v>38</v>
      </c>
      <c r="D42" s="33" t="s">
        <v>39</v>
      </c>
    </row>
    <row r="43" spans="1:4" ht="24" x14ac:dyDescent="0.25">
      <c r="A43" s="31">
        <v>4304030</v>
      </c>
      <c r="B43" s="32" t="s">
        <v>74</v>
      </c>
      <c r="C43" s="33" t="s">
        <v>38</v>
      </c>
      <c r="D43" s="33" t="s">
        <v>39</v>
      </c>
    </row>
    <row r="44" spans="1:4" ht="24" x14ac:dyDescent="0.25">
      <c r="A44" s="31">
        <v>4304040</v>
      </c>
      <c r="B44" s="32" t="s">
        <v>75</v>
      </c>
      <c r="C44" s="33" t="s">
        <v>38</v>
      </c>
      <c r="D44" s="33" t="s">
        <v>39</v>
      </c>
    </row>
    <row r="45" spans="1:4" ht="24" x14ac:dyDescent="0.25">
      <c r="A45" s="31">
        <v>4305010</v>
      </c>
      <c r="B45" s="32" t="s">
        <v>76</v>
      </c>
      <c r="C45" s="33" t="s">
        <v>38</v>
      </c>
      <c r="D45" s="33" t="s">
        <v>39</v>
      </c>
    </row>
    <row r="46" spans="1:4" ht="24" x14ac:dyDescent="0.25">
      <c r="A46" s="31">
        <v>4305020</v>
      </c>
      <c r="B46" s="32" t="s">
        <v>77</v>
      </c>
      <c r="C46" s="33" t="s">
        <v>38</v>
      </c>
      <c r="D46" s="33" t="s">
        <v>39</v>
      </c>
    </row>
    <row r="47" spans="1:4" ht="24" x14ac:dyDescent="0.25">
      <c r="A47" s="31">
        <v>4306010</v>
      </c>
      <c r="B47" s="32" t="s">
        <v>78</v>
      </c>
      <c r="C47" s="33" t="s">
        <v>38</v>
      </c>
      <c r="D47" s="33" t="s">
        <v>39</v>
      </c>
    </row>
    <row r="48" spans="1:4" ht="60" x14ac:dyDescent="0.25">
      <c r="A48" s="31">
        <v>4306020</v>
      </c>
      <c r="B48" s="35" t="s">
        <v>79</v>
      </c>
      <c r="C48" s="33" t="s">
        <v>38</v>
      </c>
      <c r="D48" s="33" t="s">
        <v>39</v>
      </c>
    </row>
    <row r="49" spans="1:4" ht="24" x14ac:dyDescent="0.25">
      <c r="A49" s="31">
        <v>4306030</v>
      </c>
      <c r="B49" s="32" t="s">
        <v>80</v>
      </c>
      <c r="C49" s="33" t="s">
        <v>38</v>
      </c>
      <c r="D49" s="33" t="s">
        <v>39</v>
      </c>
    </row>
    <row r="50" spans="1:4" ht="60" x14ac:dyDescent="0.25">
      <c r="A50" s="31">
        <v>4307010</v>
      </c>
      <c r="B50" s="35" t="s">
        <v>81</v>
      </c>
      <c r="C50" s="33" t="s">
        <v>38</v>
      </c>
      <c r="D50" s="33" t="s">
        <v>39</v>
      </c>
    </row>
    <row r="51" spans="1:4" ht="24" x14ac:dyDescent="0.25">
      <c r="A51" s="31">
        <v>4307020</v>
      </c>
      <c r="B51" s="32" t="s">
        <v>82</v>
      </c>
      <c r="C51" s="33" t="s">
        <v>38</v>
      </c>
      <c r="D51" s="33" t="s">
        <v>39</v>
      </c>
    </row>
    <row r="52" spans="1:4" ht="24" x14ac:dyDescent="0.25">
      <c r="A52" s="31">
        <v>4307030</v>
      </c>
      <c r="B52" s="32" t="s">
        <v>83</v>
      </c>
      <c r="C52" s="33" t="s">
        <v>38</v>
      </c>
      <c r="D52" s="33" t="s">
        <v>39</v>
      </c>
    </row>
    <row r="53" spans="1:4" ht="36" x14ac:dyDescent="0.25">
      <c r="A53" s="31">
        <v>4401010</v>
      </c>
      <c r="B53" s="32" t="s">
        <v>84</v>
      </c>
      <c r="C53" s="33" t="s">
        <v>38</v>
      </c>
      <c r="D53" s="33" t="s">
        <v>39</v>
      </c>
    </row>
    <row r="54" spans="1:4" ht="24" x14ac:dyDescent="0.25">
      <c r="A54" s="31">
        <v>4501010</v>
      </c>
      <c r="B54" s="32" t="s">
        <v>85</v>
      </c>
      <c r="C54" s="33" t="s">
        <v>38</v>
      </c>
      <c r="D54" s="33" t="s">
        <v>39</v>
      </c>
    </row>
    <row r="55" spans="1:4" ht="24" x14ac:dyDescent="0.25">
      <c r="A55" s="31">
        <v>4501020</v>
      </c>
      <c r="B55" s="32" t="s">
        <v>86</v>
      </c>
      <c r="C55" s="33" t="s">
        <v>38</v>
      </c>
      <c r="D55" s="33" t="s">
        <v>39</v>
      </c>
    </row>
    <row r="56" spans="1:4" ht="24" x14ac:dyDescent="0.25">
      <c r="A56" s="31">
        <v>4502010</v>
      </c>
      <c r="B56" s="32" t="s">
        <v>87</v>
      </c>
      <c r="C56" s="33" t="s">
        <v>38</v>
      </c>
      <c r="D56" s="33" t="s">
        <v>39</v>
      </c>
    </row>
    <row r="57" spans="1:4" ht="24" x14ac:dyDescent="0.25">
      <c r="A57" s="31">
        <v>4502020</v>
      </c>
      <c r="B57" s="32" t="s">
        <v>88</v>
      </c>
      <c r="C57" s="33" t="s">
        <v>38</v>
      </c>
      <c r="D57" s="33" t="s">
        <v>39</v>
      </c>
    </row>
    <row r="58" spans="1:4" ht="24" x14ac:dyDescent="0.25">
      <c r="A58" s="31">
        <v>4901010</v>
      </c>
      <c r="B58" s="32" t="s">
        <v>89</v>
      </c>
      <c r="C58" s="33" t="s">
        <v>38</v>
      </c>
      <c r="D58" s="33" t="s">
        <v>39</v>
      </c>
    </row>
    <row r="59" spans="1:4" ht="24" x14ac:dyDescent="0.25">
      <c r="A59" s="31">
        <v>5101010</v>
      </c>
      <c r="B59" s="32" t="s">
        <v>90</v>
      </c>
      <c r="C59" s="33" t="s">
        <v>38</v>
      </c>
      <c r="D59" s="33" t="s">
        <v>39</v>
      </c>
    </row>
    <row r="60" spans="1:4" ht="24" x14ac:dyDescent="0.25">
      <c r="A60" s="31">
        <v>5101020</v>
      </c>
      <c r="B60" s="32" t="s">
        <v>91</v>
      </c>
      <c r="C60" s="33" t="s">
        <v>38</v>
      </c>
      <c r="D60" s="33" t="s">
        <v>39</v>
      </c>
    </row>
    <row r="61" spans="1:4" ht="24" x14ac:dyDescent="0.25">
      <c r="A61" s="31">
        <v>5102010</v>
      </c>
      <c r="B61" s="32" t="s">
        <v>92</v>
      </c>
      <c r="C61" s="33" t="s">
        <v>38</v>
      </c>
      <c r="D61" s="33" t="s">
        <v>39</v>
      </c>
    </row>
    <row r="62" spans="1:4" ht="24" x14ac:dyDescent="0.25">
      <c r="A62" s="31">
        <v>5103010</v>
      </c>
      <c r="B62" s="32" t="s">
        <v>93</v>
      </c>
      <c r="C62" s="33" t="s">
        <v>38</v>
      </c>
      <c r="D62" s="33" t="s">
        <v>39</v>
      </c>
    </row>
    <row r="63" spans="1:4" ht="24" x14ac:dyDescent="0.25">
      <c r="A63" s="31">
        <v>5104010</v>
      </c>
      <c r="B63" s="32" t="s">
        <v>94</v>
      </c>
      <c r="C63" s="33" t="s">
        <v>38</v>
      </c>
      <c r="D63" s="33" t="s">
        <v>39</v>
      </c>
    </row>
    <row r="64" spans="1:4" ht="24" x14ac:dyDescent="0.25">
      <c r="A64" s="31">
        <v>5104020</v>
      </c>
      <c r="B64" s="32" t="s">
        <v>95</v>
      </c>
      <c r="C64" s="33" t="s">
        <v>38</v>
      </c>
      <c r="D64" s="33" t="s">
        <v>39</v>
      </c>
    </row>
    <row r="65" spans="1:4" ht="24" x14ac:dyDescent="0.25">
      <c r="A65" s="31">
        <v>5104030</v>
      </c>
      <c r="B65" s="32" t="s">
        <v>96</v>
      </c>
      <c r="C65" s="33" t="s">
        <v>38</v>
      </c>
      <c r="D65" s="33" t="s">
        <v>39</v>
      </c>
    </row>
    <row r="66" spans="1:4" ht="24" x14ac:dyDescent="0.25">
      <c r="A66" s="31">
        <v>5104040</v>
      </c>
      <c r="B66" s="32" t="s">
        <v>97</v>
      </c>
      <c r="C66" s="33" t="s">
        <v>38</v>
      </c>
      <c r="D66" s="33" t="s">
        <v>39</v>
      </c>
    </row>
    <row r="67" spans="1:4" ht="24" x14ac:dyDescent="0.25">
      <c r="A67" s="31">
        <v>5104050</v>
      </c>
      <c r="B67" s="32" t="s">
        <v>98</v>
      </c>
      <c r="C67" s="33" t="s">
        <v>38</v>
      </c>
      <c r="D67" s="33" t="s">
        <v>39</v>
      </c>
    </row>
    <row r="68" spans="1:4" ht="72" x14ac:dyDescent="0.25">
      <c r="A68" s="31">
        <v>5105010</v>
      </c>
      <c r="B68" s="32" t="s">
        <v>99</v>
      </c>
      <c r="C68" s="33" t="s">
        <v>38</v>
      </c>
      <c r="D68" s="33" t="s">
        <v>39</v>
      </c>
    </row>
    <row r="69" spans="1:4" ht="24" x14ac:dyDescent="0.25">
      <c r="A69" s="31">
        <v>5105020</v>
      </c>
      <c r="B69" s="32" t="s">
        <v>100</v>
      </c>
      <c r="C69" s="33" t="s">
        <v>38</v>
      </c>
      <c r="D69" s="33" t="s">
        <v>39</v>
      </c>
    </row>
    <row r="70" spans="1:4" ht="24" x14ac:dyDescent="0.25">
      <c r="A70" s="31">
        <v>5106010</v>
      </c>
      <c r="B70" s="32" t="s">
        <v>101</v>
      </c>
      <c r="C70" s="33" t="s">
        <v>38</v>
      </c>
      <c r="D70" s="33" t="s">
        <v>39</v>
      </c>
    </row>
    <row r="71" spans="1:4" ht="24" x14ac:dyDescent="0.25">
      <c r="A71" s="31">
        <v>5106020</v>
      </c>
      <c r="B71" s="32" t="s">
        <v>102</v>
      </c>
      <c r="C71" s="33" t="s">
        <v>38</v>
      </c>
      <c r="D71" s="33" t="s">
        <v>39</v>
      </c>
    </row>
    <row r="72" spans="1:4" ht="24" x14ac:dyDescent="0.25">
      <c r="A72" s="31">
        <v>5106030</v>
      </c>
      <c r="B72" s="32" t="s">
        <v>103</v>
      </c>
      <c r="C72" s="33" t="s">
        <v>38</v>
      </c>
      <c r="D72" s="33" t="s">
        <v>39</v>
      </c>
    </row>
    <row r="73" spans="1:4" ht="24" x14ac:dyDescent="0.25">
      <c r="A73" s="31">
        <v>5106040</v>
      </c>
      <c r="B73" s="32" t="s">
        <v>104</v>
      </c>
      <c r="C73" s="33" t="s">
        <v>38</v>
      </c>
      <c r="D73" s="33" t="s">
        <v>39</v>
      </c>
    </row>
    <row r="74" spans="1:4" ht="48" x14ac:dyDescent="0.25">
      <c r="A74" s="31">
        <v>5106050</v>
      </c>
      <c r="B74" s="35" t="s">
        <v>105</v>
      </c>
      <c r="C74" s="33" t="s">
        <v>38</v>
      </c>
      <c r="D74" s="33" t="s">
        <v>39</v>
      </c>
    </row>
    <row r="75" spans="1:4" ht="36" x14ac:dyDescent="0.25">
      <c r="A75" s="31">
        <v>5106060</v>
      </c>
      <c r="B75" s="35" t="s">
        <v>106</v>
      </c>
      <c r="C75" s="33" t="s">
        <v>38</v>
      </c>
      <c r="D75" s="33" t="s">
        <v>39</v>
      </c>
    </row>
    <row r="76" spans="1:4" ht="24" x14ac:dyDescent="0.25">
      <c r="A76" s="31">
        <v>5106070</v>
      </c>
      <c r="B76" s="32" t="s">
        <v>107</v>
      </c>
      <c r="C76" s="33" t="s">
        <v>38</v>
      </c>
      <c r="D76" s="33" t="s">
        <v>39</v>
      </c>
    </row>
    <row r="77" spans="1:4" ht="24" x14ac:dyDescent="0.25">
      <c r="A77" s="31">
        <v>5106080</v>
      </c>
      <c r="B77" s="32" t="s">
        <v>108</v>
      </c>
      <c r="C77" s="33" t="s">
        <v>38</v>
      </c>
      <c r="D77" s="33" t="s">
        <v>39</v>
      </c>
    </row>
    <row r="78" spans="1:4" ht="24" x14ac:dyDescent="0.25">
      <c r="A78" s="31">
        <v>5106090</v>
      </c>
      <c r="B78" s="32" t="s">
        <v>109</v>
      </c>
      <c r="C78" s="33" t="s">
        <v>38</v>
      </c>
      <c r="D78" s="33" t="s">
        <v>39</v>
      </c>
    </row>
    <row r="79" spans="1:4" ht="36" x14ac:dyDescent="0.25">
      <c r="A79" s="53">
        <v>5106100</v>
      </c>
      <c r="B79" s="54" t="s">
        <v>110</v>
      </c>
      <c r="C79" s="55" t="s">
        <v>38</v>
      </c>
      <c r="D79" s="55" t="s">
        <v>39</v>
      </c>
    </row>
    <row r="80" spans="1:4" ht="24" x14ac:dyDescent="0.25">
      <c r="A80" s="31">
        <v>5106110</v>
      </c>
      <c r="B80" s="32" t="s">
        <v>111</v>
      </c>
      <c r="C80" s="33" t="s">
        <v>38</v>
      </c>
      <c r="D80" s="33" t="s">
        <v>39</v>
      </c>
    </row>
    <row r="81" spans="1:4" ht="24" x14ac:dyDescent="0.25">
      <c r="A81" s="31">
        <v>5106990</v>
      </c>
      <c r="B81" s="32" t="s">
        <v>112</v>
      </c>
      <c r="C81" s="33" t="s">
        <v>38</v>
      </c>
      <c r="D81" s="33" t="s">
        <v>39</v>
      </c>
    </row>
    <row r="82" spans="1:4" ht="24" x14ac:dyDescent="0.25">
      <c r="A82" s="31">
        <v>5107010</v>
      </c>
      <c r="B82" s="32" t="s">
        <v>113</v>
      </c>
      <c r="C82" s="33" t="s">
        <v>38</v>
      </c>
      <c r="D82" s="33" t="s">
        <v>39</v>
      </c>
    </row>
    <row r="83" spans="1:4" ht="24" x14ac:dyDescent="0.25">
      <c r="A83" s="31">
        <v>5107020</v>
      </c>
      <c r="B83" s="32" t="s">
        <v>114</v>
      </c>
      <c r="C83" s="33" t="s">
        <v>38</v>
      </c>
      <c r="D83" s="33" t="s">
        <v>39</v>
      </c>
    </row>
    <row r="84" spans="1:4" ht="24" x14ac:dyDescent="0.25">
      <c r="A84" s="31">
        <v>5107030</v>
      </c>
      <c r="B84" s="32" t="s">
        <v>115</v>
      </c>
      <c r="C84" s="33" t="s">
        <v>38</v>
      </c>
      <c r="D84" s="33" t="s">
        <v>39</v>
      </c>
    </row>
    <row r="85" spans="1:4" ht="48" x14ac:dyDescent="0.25">
      <c r="A85" s="31">
        <v>5108010</v>
      </c>
      <c r="B85" s="32" t="s">
        <v>116</v>
      </c>
      <c r="C85" s="33" t="s">
        <v>38</v>
      </c>
      <c r="D85" s="33" t="s">
        <v>39</v>
      </c>
    </row>
    <row r="86" spans="1:4" ht="24" x14ac:dyDescent="0.25">
      <c r="A86" s="31">
        <v>5109010</v>
      </c>
      <c r="B86" s="32" t="s">
        <v>117</v>
      </c>
      <c r="C86" s="33" t="s">
        <v>38</v>
      </c>
      <c r="D86" s="33" t="s">
        <v>39</v>
      </c>
    </row>
    <row r="87" spans="1:4" ht="24" x14ac:dyDescent="0.25">
      <c r="A87" s="31">
        <v>5901010</v>
      </c>
      <c r="B87" s="32" t="s">
        <v>118</v>
      </c>
      <c r="C87" s="33" t="s">
        <v>38</v>
      </c>
      <c r="D87" s="33" t="s">
        <v>39</v>
      </c>
    </row>
    <row r="88" spans="1:4" ht="24" x14ac:dyDescent="0.25">
      <c r="A88" s="31">
        <v>6101010</v>
      </c>
      <c r="B88" s="32" t="s">
        <v>119</v>
      </c>
      <c r="C88" s="33" t="s">
        <v>38</v>
      </c>
      <c r="D88" s="33" t="s">
        <v>39</v>
      </c>
    </row>
    <row r="89" spans="1:4" ht="24" x14ac:dyDescent="0.25">
      <c r="A89" s="31">
        <v>6102010</v>
      </c>
      <c r="B89" s="32" t="s">
        <v>120</v>
      </c>
      <c r="C89" s="33" t="s">
        <v>38</v>
      </c>
      <c r="D89" s="33" t="s">
        <v>39</v>
      </c>
    </row>
    <row r="90" spans="1:4" ht="24" x14ac:dyDescent="0.25">
      <c r="A90" s="31">
        <v>6103010</v>
      </c>
      <c r="B90" s="32" t="s">
        <v>121</v>
      </c>
      <c r="C90" s="33" t="s">
        <v>38</v>
      </c>
      <c r="D90" s="33" t="s">
        <v>39</v>
      </c>
    </row>
    <row r="91" spans="1:4" ht="24" x14ac:dyDescent="0.25">
      <c r="A91" s="31">
        <v>6104010</v>
      </c>
      <c r="B91" s="32" t="s">
        <v>122</v>
      </c>
      <c r="C91" s="33" t="s">
        <v>38</v>
      </c>
      <c r="D91" s="33" t="s">
        <v>39</v>
      </c>
    </row>
    <row r="92" spans="1:4" ht="24" x14ac:dyDescent="0.25">
      <c r="A92" s="31">
        <v>6104020</v>
      </c>
      <c r="B92" s="32" t="s">
        <v>123</v>
      </c>
      <c r="C92" s="33" t="s">
        <v>38</v>
      </c>
      <c r="D92" s="33" t="s">
        <v>39</v>
      </c>
    </row>
    <row r="93" spans="1:4" ht="24" x14ac:dyDescent="0.25">
      <c r="A93" s="31">
        <v>6104030</v>
      </c>
      <c r="B93" s="32" t="s">
        <v>124</v>
      </c>
      <c r="C93" s="33" t="s">
        <v>38</v>
      </c>
      <c r="D93" s="33" t="s">
        <v>39</v>
      </c>
    </row>
    <row r="94" spans="1:4" ht="24" x14ac:dyDescent="0.25">
      <c r="A94" s="31">
        <v>6105010</v>
      </c>
      <c r="B94" s="32" t="s">
        <v>125</v>
      </c>
      <c r="C94" s="33" t="s">
        <v>38</v>
      </c>
      <c r="D94" s="33" t="s">
        <v>39</v>
      </c>
    </row>
    <row r="95" spans="1:4" ht="24" x14ac:dyDescent="0.25">
      <c r="A95" s="31">
        <v>6105020</v>
      </c>
      <c r="B95" s="32" t="s">
        <v>126</v>
      </c>
      <c r="C95" s="33" t="s">
        <v>38</v>
      </c>
      <c r="D95" s="33" t="s">
        <v>39</v>
      </c>
    </row>
    <row r="96" spans="1:4" ht="24" x14ac:dyDescent="0.25">
      <c r="A96" s="31">
        <v>6105030</v>
      </c>
      <c r="B96" s="32" t="s">
        <v>127</v>
      </c>
      <c r="C96" s="33" t="s">
        <v>38</v>
      </c>
      <c r="D96" s="33" t="s">
        <v>39</v>
      </c>
    </row>
    <row r="97" spans="1:4" ht="36" x14ac:dyDescent="0.25">
      <c r="A97" s="31">
        <v>6105040</v>
      </c>
      <c r="B97" s="32" t="s">
        <v>128</v>
      </c>
      <c r="C97" s="33" t="s">
        <v>38</v>
      </c>
      <c r="D97" s="33" t="s">
        <v>39</v>
      </c>
    </row>
    <row r="98" spans="1:4" ht="24" x14ac:dyDescent="0.25">
      <c r="A98" s="31">
        <v>6106010</v>
      </c>
      <c r="B98" s="32" t="s">
        <v>129</v>
      </c>
      <c r="C98" s="33" t="s">
        <v>38</v>
      </c>
      <c r="D98" s="33" t="s">
        <v>39</v>
      </c>
    </row>
    <row r="99" spans="1:4" ht="48" x14ac:dyDescent="0.25">
      <c r="A99" s="31">
        <v>6106020</v>
      </c>
      <c r="B99" s="35" t="s">
        <v>130</v>
      </c>
      <c r="C99" s="33" t="s">
        <v>38</v>
      </c>
      <c r="D99" s="33" t="s">
        <v>39</v>
      </c>
    </row>
    <row r="100" spans="1:4" ht="24" x14ac:dyDescent="0.25">
      <c r="A100" s="31">
        <v>6107010</v>
      </c>
      <c r="B100" s="32" t="s">
        <v>131</v>
      </c>
      <c r="C100" s="33" t="s">
        <v>38</v>
      </c>
      <c r="D100" s="33" t="s">
        <v>39</v>
      </c>
    </row>
    <row r="101" spans="1:4" ht="48" x14ac:dyDescent="0.25">
      <c r="A101" s="31">
        <v>6108010</v>
      </c>
      <c r="B101" s="35" t="s">
        <v>132</v>
      </c>
      <c r="C101" s="33" t="s">
        <v>38</v>
      </c>
      <c r="D101" s="33" t="s">
        <v>39</v>
      </c>
    </row>
    <row r="102" spans="1:4" ht="24" x14ac:dyDescent="0.25">
      <c r="A102" s="31">
        <v>6109010</v>
      </c>
      <c r="B102" s="32" t="s">
        <v>133</v>
      </c>
      <c r="C102" s="33" t="s">
        <v>38</v>
      </c>
      <c r="D102" s="33" t="s">
        <v>39</v>
      </c>
    </row>
    <row r="103" spans="1:4" ht="24" x14ac:dyDescent="0.25">
      <c r="A103" s="31">
        <v>6109020</v>
      </c>
      <c r="B103" s="32" t="s">
        <v>134</v>
      </c>
      <c r="C103" s="33" t="s">
        <v>38</v>
      </c>
      <c r="D103" s="33" t="s">
        <v>39</v>
      </c>
    </row>
    <row r="104" spans="1:4" ht="24" x14ac:dyDescent="0.25">
      <c r="A104" s="31">
        <v>6110010</v>
      </c>
      <c r="B104" s="32" t="s">
        <v>135</v>
      </c>
      <c r="C104" s="33" t="s">
        <v>38</v>
      </c>
      <c r="D104" s="33" t="s">
        <v>39</v>
      </c>
    </row>
    <row r="105" spans="1:4" ht="24" x14ac:dyDescent="0.25">
      <c r="A105" s="31">
        <v>6110020</v>
      </c>
      <c r="B105" s="32" t="s">
        <v>136</v>
      </c>
      <c r="C105" s="33" t="s">
        <v>38</v>
      </c>
      <c r="D105" s="33" t="s">
        <v>39</v>
      </c>
    </row>
    <row r="106" spans="1:4" ht="24" x14ac:dyDescent="0.25">
      <c r="A106" s="31">
        <v>6111010</v>
      </c>
      <c r="B106" s="32" t="s">
        <v>137</v>
      </c>
      <c r="C106" s="33" t="s">
        <v>138</v>
      </c>
      <c r="D106" s="33" t="s">
        <v>39</v>
      </c>
    </row>
    <row r="107" spans="1:4" ht="24" x14ac:dyDescent="0.25">
      <c r="A107" s="31">
        <v>6111020</v>
      </c>
      <c r="B107" s="32" t="s">
        <v>139</v>
      </c>
      <c r="C107" s="33" t="s">
        <v>138</v>
      </c>
      <c r="D107" s="33" t="s">
        <v>39</v>
      </c>
    </row>
    <row r="108" spans="1:4" ht="24" x14ac:dyDescent="0.25">
      <c r="A108" s="31">
        <v>6112010</v>
      </c>
      <c r="B108" s="32" t="s">
        <v>140</v>
      </c>
      <c r="C108" s="33" t="s">
        <v>38</v>
      </c>
      <c r="D108" s="33" t="s">
        <v>39</v>
      </c>
    </row>
    <row r="109" spans="1:4" ht="24" x14ac:dyDescent="0.25">
      <c r="A109" s="31">
        <v>6113010</v>
      </c>
      <c r="B109" s="32" t="s">
        <v>141</v>
      </c>
      <c r="C109" s="33" t="s">
        <v>38</v>
      </c>
      <c r="D109" s="33" t="s">
        <v>39</v>
      </c>
    </row>
    <row r="110" spans="1:4" ht="24" x14ac:dyDescent="0.25">
      <c r="A110" s="31">
        <v>6113020</v>
      </c>
      <c r="B110" s="32" t="s">
        <v>142</v>
      </c>
      <c r="C110" s="33" t="s">
        <v>38</v>
      </c>
      <c r="D110" s="33" t="s">
        <v>39</v>
      </c>
    </row>
    <row r="111" spans="1:4" ht="24" x14ac:dyDescent="0.25">
      <c r="A111" s="31">
        <v>6113030</v>
      </c>
      <c r="B111" s="32" t="s">
        <v>143</v>
      </c>
      <c r="C111" s="33" t="s">
        <v>38</v>
      </c>
      <c r="D111" s="33" t="s">
        <v>39</v>
      </c>
    </row>
    <row r="112" spans="1:4" ht="24" x14ac:dyDescent="0.25">
      <c r="A112" s="31">
        <v>6114010</v>
      </c>
      <c r="B112" s="32" t="s">
        <v>144</v>
      </c>
      <c r="C112" s="33" t="s">
        <v>38</v>
      </c>
      <c r="D112" s="33" t="s">
        <v>39</v>
      </c>
    </row>
    <row r="113" spans="1:4" ht="24" x14ac:dyDescent="0.25">
      <c r="A113" s="31">
        <v>6114020</v>
      </c>
      <c r="B113" s="32" t="s">
        <v>145</v>
      </c>
      <c r="C113" s="33" t="s">
        <v>38</v>
      </c>
      <c r="D113" s="33" t="s">
        <v>39</v>
      </c>
    </row>
    <row r="114" spans="1:4" ht="24" x14ac:dyDescent="0.25">
      <c r="A114" s="31">
        <v>6114030</v>
      </c>
      <c r="B114" s="32" t="s">
        <v>146</v>
      </c>
      <c r="C114" s="33" t="s">
        <v>38</v>
      </c>
      <c r="D114" s="33" t="s">
        <v>39</v>
      </c>
    </row>
    <row r="115" spans="1:4" ht="24" x14ac:dyDescent="0.25">
      <c r="A115" s="31">
        <v>6114040</v>
      </c>
      <c r="B115" s="32" t="s">
        <v>147</v>
      </c>
      <c r="C115" s="33" t="s">
        <v>38</v>
      </c>
      <c r="D115" s="33" t="s">
        <v>39</v>
      </c>
    </row>
    <row r="116" spans="1:4" ht="24" x14ac:dyDescent="0.25">
      <c r="A116" s="31">
        <v>6114050</v>
      </c>
      <c r="B116" s="32" t="s">
        <v>148</v>
      </c>
      <c r="C116" s="33" t="s">
        <v>38</v>
      </c>
      <c r="D116" s="33" t="s">
        <v>39</v>
      </c>
    </row>
    <row r="117" spans="1:4" ht="24" x14ac:dyDescent="0.25">
      <c r="A117" s="31">
        <v>6114060</v>
      </c>
      <c r="B117" s="32" t="s">
        <v>149</v>
      </c>
      <c r="C117" s="33" t="s">
        <v>38</v>
      </c>
      <c r="D117" s="33" t="s">
        <v>39</v>
      </c>
    </row>
    <row r="118" spans="1:4" ht="24" x14ac:dyDescent="0.25">
      <c r="A118" s="31">
        <v>6114070</v>
      </c>
      <c r="B118" s="32" t="s">
        <v>150</v>
      </c>
      <c r="C118" s="33" t="s">
        <v>38</v>
      </c>
      <c r="D118" s="33" t="s">
        <v>39</v>
      </c>
    </row>
    <row r="119" spans="1:4" ht="24" x14ac:dyDescent="0.25">
      <c r="A119" s="31">
        <v>6114080</v>
      </c>
      <c r="B119" s="32" t="s">
        <v>151</v>
      </c>
      <c r="C119" s="33" t="s">
        <v>38</v>
      </c>
      <c r="D119" s="33" t="s">
        <v>39</v>
      </c>
    </row>
    <row r="120" spans="1:4" ht="24" x14ac:dyDescent="0.25">
      <c r="A120" s="31">
        <v>6114090</v>
      </c>
      <c r="B120" s="32" t="s">
        <v>152</v>
      </c>
      <c r="C120" s="33" t="s">
        <v>38</v>
      </c>
      <c r="D120" s="33" t="s">
        <v>39</v>
      </c>
    </row>
    <row r="121" spans="1:4" ht="24" x14ac:dyDescent="0.25">
      <c r="A121" s="31">
        <v>6114100</v>
      </c>
      <c r="B121" s="32" t="s">
        <v>153</v>
      </c>
      <c r="C121" s="33" t="s">
        <v>38</v>
      </c>
      <c r="D121" s="33" t="s">
        <v>39</v>
      </c>
    </row>
    <row r="122" spans="1:4" ht="24" x14ac:dyDescent="0.25">
      <c r="A122" s="31">
        <v>6114110</v>
      </c>
      <c r="B122" s="32" t="s">
        <v>154</v>
      </c>
      <c r="C122" s="33" t="s">
        <v>38</v>
      </c>
      <c r="D122" s="33" t="s">
        <v>39</v>
      </c>
    </row>
    <row r="123" spans="1:4" ht="24" x14ac:dyDescent="0.25">
      <c r="A123" s="31">
        <v>6114120</v>
      </c>
      <c r="B123" s="32" t="s">
        <v>155</v>
      </c>
      <c r="C123" s="33" t="s">
        <v>38</v>
      </c>
      <c r="D123" s="33" t="s">
        <v>39</v>
      </c>
    </row>
    <row r="124" spans="1:4" ht="24" x14ac:dyDescent="0.25">
      <c r="A124" s="31">
        <v>6114130</v>
      </c>
      <c r="B124" s="32" t="s">
        <v>156</v>
      </c>
      <c r="C124" s="33" t="s">
        <v>38</v>
      </c>
      <c r="D124" s="33" t="s">
        <v>39</v>
      </c>
    </row>
    <row r="125" spans="1:4" ht="24" x14ac:dyDescent="0.25">
      <c r="A125" s="31">
        <v>6114140</v>
      </c>
      <c r="B125" s="32" t="s">
        <v>157</v>
      </c>
      <c r="C125" s="33" t="s">
        <v>38</v>
      </c>
      <c r="D125" s="33" t="s">
        <v>39</v>
      </c>
    </row>
    <row r="126" spans="1:4" ht="24" x14ac:dyDescent="0.25">
      <c r="A126" s="31">
        <v>6114150</v>
      </c>
      <c r="B126" s="32" t="s">
        <v>158</v>
      </c>
      <c r="C126" s="33" t="s">
        <v>38</v>
      </c>
      <c r="D126" s="33" t="s">
        <v>39</v>
      </c>
    </row>
    <row r="127" spans="1:4" ht="24" x14ac:dyDescent="0.25">
      <c r="A127" s="31">
        <v>6114160</v>
      </c>
      <c r="B127" s="32" t="s">
        <v>159</v>
      </c>
      <c r="C127" s="33" t="s">
        <v>38</v>
      </c>
      <c r="D127" s="33" t="s">
        <v>39</v>
      </c>
    </row>
    <row r="128" spans="1:4" ht="24" x14ac:dyDescent="0.25">
      <c r="A128" s="31">
        <v>6114170</v>
      </c>
      <c r="B128" s="32" t="s">
        <v>160</v>
      </c>
      <c r="C128" s="33" t="s">
        <v>38</v>
      </c>
      <c r="D128" s="33" t="s">
        <v>39</v>
      </c>
    </row>
    <row r="129" spans="1:4" ht="24" x14ac:dyDescent="0.25">
      <c r="A129" s="31">
        <v>6114180</v>
      </c>
      <c r="B129" s="32" t="s">
        <v>161</v>
      </c>
      <c r="C129" s="33" t="s">
        <v>38</v>
      </c>
      <c r="D129" s="33" t="s">
        <v>39</v>
      </c>
    </row>
    <row r="130" spans="1:4" ht="24" x14ac:dyDescent="0.25">
      <c r="A130" s="31">
        <v>6114190</v>
      </c>
      <c r="B130" s="32" t="s">
        <v>162</v>
      </c>
      <c r="C130" s="33" t="s">
        <v>38</v>
      </c>
      <c r="D130" s="33" t="s">
        <v>39</v>
      </c>
    </row>
    <row r="131" spans="1:4" ht="24" x14ac:dyDescent="0.25">
      <c r="A131" s="31">
        <v>6114200</v>
      </c>
      <c r="B131" s="32" t="s">
        <v>163</v>
      </c>
      <c r="C131" s="33" t="s">
        <v>38</v>
      </c>
      <c r="D131" s="33" t="s">
        <v>39</v>
      </c>
    </row>
    <row r="132" spans="1:4" ht="24" x14ac:dyDescent="0.25">
      <c r="A132" s="31">
        <v>6114210</v>
      </c>
      <c r="B132" s="32" t="s">
        <v>164</v>
      </c>
      <c r="C132" s="33" t="s">
        <v>38</v>
      </c>
      <c r="D132" s="33" t="s">
        <v>39</v>
      </c>
    </row>
    <row r="133" spans="1:4" ht="24" x14ac:dyDescent="0.25">
      <c r="A133" s="31">
        <v>6114220</v>
      </c>
      <c r="B133" s="32" t="s">
        <v>165</v>
      </c>
      <c r="C133" s="33" t="s">
        <v>38</v>
      </c>
      <c r="D133" s="33" t="s">
        <v>39</v>
      </c>
    </row>
    <row r="134" spans="1:4" ht="24" x14ac:dyDescent="0.25">
      <c r="A134" s="31">
        <v>6114230</v>
      </c>
      <c r="B134" s="32" t="s">
        <v>166</v>
      </c>
      <c r="C134" s="33" t="s">
        <v>38</v>
      </c>
      <c r="D134" s="33" t="s">
        <v>39</v>
      </c>
    </row>
    <row r="135" spans="1:4" ht="24" x14ac:dyDescent="0.25">
      <c r="A135" s="31">
        <v>6114240</v>
      </c>
      <c r="B135" s="32" t="s">
        <v>167</v>
      </c>
      <c r="C135" s="33" t="s">
        <v>38</v>
      </c>
      <c r="D135" s="33" t="s">
        <v>39</v>
      </c>
    </row>
    <row r="136" spans="1:4" ht="24" x14ac:dyDescent="0.25">
      <c r="A136" s="31">
        <v>6114250</v>
      </c>
      <c r="B136" s="32" t="s">
        <v>168</v>
      </c>
      <c r="C136" s="33" t="s">
        <v>38</v>
      </c>
      <c r="D136" s="33" t="s">
        <v>39</v>
      </c>
    </row>
    <row r="137" spans="1:4" ht="24" x14ac:dyDescent="0.25">
      <c r="A137" s="31">
        <v>6114260</v>
      </c>
      <c r="B137" s="32" t="s">
        <v>169</v>
      </c>
      <c r="C137" s="33" t="s">
        <v>38</v>
      </c>
      <c r="D137" s="33" t="s">
        <v>39</v>
      </c>
    </row>
    <row r="138" spans="1:4" ht="24" x14ac:dyDescent="0.25">
      <c r="A138" s="31">
        <v>6114270</v>
      </c>
      <c r="B138" s="32" t="s">
        <v>170</v>
      </c>
      <c r="C138" s="33" t="s">
        <v>38</v>
      </c>
      <c r="D138" s="33" t="s">
        <v>39</v>
      </c>
    </row>
    <row r="139" spans="1:4" ht="24" x14ac:dyDescent="0.25">
      <c r="A139" s="31">
        <v>6115010</v>
      </c>
      <c r="B139" s="32" t="s">
        <v>171</v>
      </c>
      <c r="C139" s="33" t="s">
        <v>38</v>
      </c>
      <c r="D139" s="33" t="s">
        <v>39</v>
      </c>
    </row>
    <row r="140" spans="1:4" ht="36" x14ac:dyDescent="0.25">
      <c r="A140" s="31">
        <v>6199010</v>
      </c>
      <c r="B140" s="32" t="s">
        <v>172</v>
      </c>
      <c r="C140" s="33" t="s">
        <v>38</v>
      </c>
      <c r="D140" s="33" t="s">
        <v>39</v>
      </c>
    </row>
    <row r="141" spans="1:4" ht="24" x14ac:dyDescent="0.25">
      <c r="A141" s="31">
        <v>6201010</v>
      </c>
      <c r="B141" s="32" t="s">
        <v>173</v>
      </c>
      <c r="C141" s="33" t="s">
        <v>38</v>
      </c>
      <c r="D141" s="33" t="s">
        <v>39</v>
      </c>
    </row>
    <row r="142" spans="1:4" ht="24" x14ac:dyDescent="0.25">
      <c r="A142" s="31">
        <v>6901010</v>
      </c>
      <c r="B142" s="32" t="s">
        <v>174</v>
      </c>
      <c r="C142" s="33" t="s">
        <v>38</v>
      </c>
      <c r="D142" s="33" t="s">
        <v>39</v>
      </c>
    </row>
    <row r="143" spans="1:4" ht="24" x14ac:dyDescent="0.25">
      <c r="A143" s="31">
        <v>6901020</v>
      </c>
      <c r="B143" s="32" t="s">
        <v>175</v>
      </c>
      <c r="C143" s="33" t="s">
        <v>38</v>
      </c>
      <c r="D143" s="33" t="s">
        <v>39</v>
      </c>
    </row>
    <row r="144" spans="1:4" ht="24" x14ac:dyDescent="0.25">
      <c r="A144" s="53">
        <v>8101010</v>
      </c>
      <c r="B144" s="54" t="s">
        <v>176</v>
      </c>
      <c r="C144" s="55" t="s">
        <v>177</v>
      </c>
      <c r="D144" s="55" t="s">
        <v>39</v>
      </c>
    </row>
    <row r="145" spans="1:4" ht="24" x14ac:dyDescent="0.25">
      <c r="A145" s="53">
        <v>8102010</v>
      </c>
      <c r="B145" s="54" t="s">
        <v>178</v>
      </c>
      <c r="C145" s="55" t="s">
        <v>177</v>
      </c>
      <c r="D145" s="55" t="s">
        <v>39</v>
      </c>
    </row>
    <row r="146" spans="1:4" ht="24" x14ac:dyDescent="0.25">
      <c r="A146" s="31">
        <v>8103010</v>
      </c>
      <c r="B146" s="32" t="s">
        <v>179</v>
      </c>
      <c r="C146" s="33" t="s">
        <v>177</v>
      </c>
      <c r="D146" s="33" t="s">
        <v>39</v>
      </c>
    </row>
    <row r="147" spans="1:4" ht="36" x14ac:dyDescent="0.25">
      <c r="A147" s="31">
        <v>8104010</v>
      </c>
      <c r="B147" s="32" t="s">
        <v>180</v>
      </c>
      <c r="C147" s="33" t="s">
        <v>177</v>
      </c>
      <c r="D147" s="33" t="s">
        <v>39</v>
      </c>
    </row>
    <row r="148" spans="1:4" ht="24" x14ac:dyDescent="0.25">
      <c r="A148" s="31">
        <v>8105010</v>
      </c>
      <c r="B148" s="32" t="s">
        <v>181</v>
      </c>
      <c r="C148" s="33" t="s">
        <v>177</v>
      </c>
      <c r="D148" s="33" t="s">
        <v>39</v>
      </c>
    </row>
    <row r="149" spans="1:4" ht="24" x14ac:dyDescent="0.25">
      <c r="A149" s="31">
        <v>8106010</v>
      </c>
      <c r="B149" s="32" t="s">
        <v>182</v>
      </c>
      <c r="C149" s="33" t="s">
        <v>177</v>
      </c>
      <c r="D149" s="33" t="s">
        <v>39</v>
      </c>
    </row>
    <row r="150" spans="1:4" ht="36" x14ac:dyDescent="0.25">
      <c r="A150" s="31">
        <v>8106020</v>
      </c>
      <c r="B150" s="32" t="s">
        <v>183</v>
      </c>
      <c r="C150" s="33" t="s">
        <v>177</v>
      </c>
      <c r="D150" s="33" t="s">
        <v>39</v>
      </c>
    </row>
    <row r="151" spans="1:4" ht="24" x14ac:dyDescent="0.25">
      <c r="A151" s="31">
        <v>8106030</v>
      </c>
      <c r="B151" s="32" t="s">
        <v>184</v>
      </c>
      <c r="C151" s="33" t="s">
        <v>177</v>
      </c>
      <c r="D151" s="33" t="s">
        <v>39</v>
      </c>
    </row>
    <row r="152" spans="1:4" ht="24" x14ac:dyDescent="0.25">
      <c r="A152" s="31">
        <v>8106040</v>
      </c>
      <c r="B152" s="32" t="s">
        <v>185</v>
      </c>
      <c r="C152" s="33" t="s">
        <v>177</v>
      </c>
      <c r="D152" s="33" t="s">
        <v>39</v>
      </c>
    </row>
    <row r="153" spans="1:4" ht="36" x14ac:dyDescent="0.25">
      <c r="A153" s="31">
        <v>8106050</v>
      </c>
      <c r="B153" s="32" t="s">
        <v>186</v>
      </c>
      <c r="C153" s="33" t="s">
        <v>177</v>
      </c>
      <c r="D153" s="33" t="s">
        <v>187</v>
      </c>
    </row>
    <row r="154" spans="1:4" ht="48" x14ac:dyDescent="0.25">
      <c r="A154" s="31">
        <v>8106060</v>
      </c>
      <c r="B154" s="35" t="s">
        <v>188</v>
      </c>
      <c r="C154" s="33" t="s">
        <v>177</v>
      </c>
      <c r="D154" s="33" t="s">
        <v>39</v>
      </c>
    </row>
    <row r="155" spans="1:4" ht="24" x14ac:dyDescent="0.25">
      <c r="A155" s="31">
        <v>8106070</v>
      </c>
      <c r="B155" s="32" t="s">
        <v>189</v>
      </c>
      <c r="C155" s="33" t="s">
        <v>177</v>
      </c>
      <c r="D155" s="33" t="s">
        <v>39</v>
      </c>
    </row>
    <row r="156" spans="1:4" ht="24" x14ac:dyDescent="0.25">
      <c r="A156" s="31">
        <v>8106080</v>
      </c>
      <c r="B156" s="32" t="s">
        <v>190</v>
      </c>
      <c r="C156" s="33" t="s">
        <v>177</v>
      </c>
      <c r="D156" s="33" t="s">
        <v>39</v>
      </c>
    </row>
    <row r="157" spans="1:4" ht="48" x14ac:dyDescent="0.25">
      <c r="A157" s="31">
        <v>8106090</v>
      </c>
      <c r="B157" s="35" t="s">
        <v>191</v>
      </c>
      <c r="C157" s="33" t="s">
        <v>177</v>
      </c>
      <c r="D157" s="33" t="s">
        <v>39</v>
      </c>
    </row>
    <row r="158" spans="1:4" ht="48" x14ac:dyDescent="0.25">
      <c r="A158" s="31">
        <v>8106100</v>
      </c>
      <c r="B158" s="35" t="s">
        <v>192</v>
      </c>
      <c r="C158" s="33" t="s">
        <v>177</v>
      </c>
      <c r="D158" s="33" t="s">
        <v>187</v>
      </c>
    </row>
    <row r="159" spans="1:4" ht="48" x14ac:dyDescent="0.25">
      <c r="A159" s="31">
        <v>8106110</v>
      </c>
      <c r="B159" s="35" t="s">
        <v>193</v>
      </c>
      <c r="C159" s="33" t="s">
        <v>177</v>
      </c>
      <c r="D159" s="33" t="s">
        <v>39</v>
      </c>
    </row>
    <row r="160" spans="1:4" ht="48" x14ac:dyDescent="0.25">
      <c r="A160" s="31">
        <v>8106120</v>
      </c>
      <c r="B160" s="35" t="s">
        <v>194</v>
      </c>
      <c r="C160" s="33" t="s">
        <v>177</v>
      </c>
      <c r="D160" s="33" t="s">
        <v>39</v>
      </c>
    </row>
    <row r="161" spans="1:4" ht="48" x14ac:dyDescent="0.25">
      <c r="A161" s="31">
        <v>8106130</v>
      </c>
      <c r="B161" s="35" t="s">
        <v>195</v>
      </c>
      <c r="C161" s="33" t="s">
        <v>177</v>
      </c>
      <c r="D161" s="33" t="s">
        <v>39</v>
      </c>
    </row>
    <row r="162" spans="1:4" ht="36" x14ac:dyDescent="0.25">
      <c r="A162" s="31">
        <v>8106140</v>
      </c>
      <c r="B162" s="32" t="s">
        <v>196</v>
      </c>
      <c r="C162" s="33" t="s">
        <v>177</v>
      </c>
      <c r="D162" s="33" t="s">
        <v>39</v>
      </c>
    </row>
    <row r="163" spans="1:4" ht="24" x14ac:dyDescent="0.25">
      <c r="A163" s="31">
        <v>8107010</v>
      </c>
      <c r="B163" s="32" t="s">
        <v>197</v>
      </c>
      <c r="C163" s="33" t="s">
        <v>177</v>
      </c>
      <c r="D163" s="33" t="s">
        <v>39</v>
      </c>
    </row>
    <row r="164" spans="1:4" ht="24" x14ac:dyDescent="0.25">
      <c r="A164" s="31">
        <v>8107020</v>
      </c>
      <c r="B164" s="32" t="s">
        <v>198</v>
      </c>
      <c r="C164" s="33" t="s">
        <v>177</v>
      </c>
      <c r="D164" s="33" t="s">
        <v>39</v>
      </c>
    </row>
    <row r="165" spans="1:4" ht="24" x14ac:dyDescent="0.25">
      <c r="A165" s="31">
        <v>8107030</v>
      </c>
      <c r="B165" s="32" t="s">
        <v>184</v>
      </c>
      <c r="C165" s="33" t="s">
        <v>177</v>
      </c>
      <c r="D165" s="33" t="s">
        <v>39</v>
      </c>
    </row>
    <row r="166" spans="1:4" ht="24" x14ac:dyDescent="0.25">
      <c r="A166" s="31">
        <v>8107040</v>
      </c>
      <c r="B166" s="32" t="s">
        <v>185</v>
      </c>
      <c r="C166" s="33" t="s">
        <v>177</v>
      </c>
      <c r="D166" s="33" t="s">
        <v>39</v>
      </c>
    </row>
    <row r="167" spans="1:4" ht="24" x14ac:dyDescent="0.25">
      <c r="A167" s="31">
        <v>8107050</v>
      </c>
      <c r="B167" s="32" t="s">
        <v>199</v>
      </c>
      <c r="C167" s="33" t="s">
        <v>177</v>
      </c>
      <c r="D167" s="33" t="s">
        <v>39</v>
      </c>
    </row>
    <row r="168" spans="1:4" ht="24" x14ac:dyDescent="0.25">
      <c r="A168" s="31">
        <v>8107060</v>
      </c>
      <c r="B168" s="32" t="s">
        <v>200</v>
      </c>
      <c r="C168" s="33" t="s">
        <v>177</v>
      </c>
      <c r="D168" s="33" t="s">
        <v>39</v>
      </c>
    </row>
    <row r="169" spans="1:4" ht="24" x14ac:dyDescent="0.25">
      <c r="A169" s="31">
        <v>8107070</v>
      </c>
      <c r="B169" s="32" t="s">
        <v>201</v>
      </c>
      <c r="C169" s="33" t="s">
        <v>177</v>
      </c>
      <c r="D169" s="33" t="s">
        <v>39</v>
      </c>
    </row>
    <row r="170" spans="1:4" ht="24" x14ac:dyDescent="0.25">
      <c r="A170" s="31">
        <v>8108010</v>
      </c>
      <c r="B170" s="32" t="s">
        <v>202</v>
      </c>
      <c r="C170" s="33" t="s">
        <v>177</v>
      </c>
      <c r="D170" s="33" t="s">
        <v>39</v>
      </c>
    </row>
    <row r="171" spans="1:4" ht="24" x14ac:dyDescent="0.25">
      <c r="A171" s="31">
        <v>8108020</v>
      </c>
      <c r="B171" s="32" t="s">
        <v>203</v>
      </c>
      <c r="C171" s="33" t="s">
        <v>177</v>
      </c>
      <c r="D171" s="33" t="s">
        <v>39</v>
      </c>
    </row>
    <row r="172" spans="1:4" ht="24" x14ac:dyDescent="0.25">
      <c r="A172" s="31">
        <v>8108030</v>
      </c>
      <c r="B172" s="32" t="s">
        <v>204</v>
      </c>
      <c r="C172" s="33" t="s">
        <v>177</v>
      </c>
      <c r="D172" s="33" t="s">
        <v>39</v>
      </c>
    </row>
    <row r="173" spans="1:4" ht="24" x14ac:dyDescent="0.25">
      <c r="A173" s="31">
        <v>8109010</v>
      </c>
      <c r="B173" s="32" t="s">
        <v>205</v>
      </c>
      <c r="C173" s="33" t="s">
        <v>177</v>
      </c>
      <c r="D173" s="33" t="s">
        <v>39</v>
      </c>
    </row>
    <row r="174" spans="1:4" ht="24" x14ac:dyDescent="0.25">
      <c r="A174" s="31">
        <v>8109020</v>
      </c>
      <c r="B174" s="32" t="s">
        <v>206</v>
      </c>
      <c r="C174" s="33" t="s">
        <v>177</v>
      </c>
      <c r="D174" s="33" t="s">
        <v>39</v>
      </c>
    </row>
    <row r="175" spans="1:4" ht="24" x14ac:dyDescent="0.25">
      <c r="A175" s="31">
        <v>8109030</v>
      </c>
      <c r="B175" s="32" t="s">
        <v>207</v>
      </c>
      <c r="C175" s="33" t="s">
        <v>177</v>
      </c>
      <c r="D175" s="33" t="s">
        <v>39</v>
      </c>
    </row>
    <row r="176" spans="1:4" ht="24" x14ac:dyDescent="0.25">
      <c r="A176" s="31">
        <v>8109040</v>
      </c>
      <c r="B176" s="32" t="s">
        <v>208</v>
      </c>
      <c r="C176" s="33" t="s">
        <v>177</v>
      </c>
      <c r="D176" s="33" t="s">
        <v>39</v>
      </c>
    </row>
    <row r="177" spans="1:4" ht="24" x14ac:dyDescent="0.25">
      <c r="A177" s="31">
        <v>8109050</v>
      </c>
      <c r="B177" s="32" t="s">
        <v>209</v>
      </c>
      <c r="C177" s="33" t="s">
        <v>177</v>
      </c>
      <c r="D177" s="33" t="s">
        <v>39</v>
      </c>
    </row>
    <row r="178" spans="1:4" ht="36" x14ac:dyDescent="0.25">
      <c r="A178" s="31">
        <v>8109060</v>
      </c>
      <c r="B178" s="32" t="s">
        <v>210</v>
      </c>
      <c r="C178" s="33" t="s">
        <v>177</v>
      </c>
      <c r="D178" s="33" t="s">
        <v>39</v>
      </c>
    </row>
    <row r="179" spans="1:4" ht="24" x14ac:dyDescent="0.25">
      <c r="A179" s="31">
        <v>8110010</v>
      </c>
      <c r="B179" s="32" t="s">
        <v>211</v>
      </c>
      <c r="C179" s="33" t="s">
        <v>177</v>
      </c>
      <c r="D179" s="33" t="s">
        <v>39</v>
      </c>
    </row>
    <row r="180" spans="1:4" ht="24" x14ac:dyDescent="0.25">
      <c r="A180" s="31">
        <v>8111010</v>
      </c>
      <c r="B180" s="32" t="s">
        <v>212</v>
      </c>
      <c r="C180" s="33" t="s">
        <v>177</v>
      </c>
      <c r="D180" s="33" t="s">
        <v>39</v>
      </c>
    </row>
    <row r="181" spans="1:4" ht="36" x14ac:dyDescent="0.25">
      <c r="A181" s="31">
        <v>8112010</v>
      </c>
      <c r="B181" s="32" t="s">
        <v>213</v>
      </c>
      <c r="C181" s="33" t="s">
        <v>177</v>
      </c>
      <c r="D181" s="33" t="s">
        <v>187</v>
      </c>
    </row>
    <row r="182" spans="1:4" ht="36" x14ac:dyDescent="0.25">
      <c r="A182" s="31">
        <v>8201010</v>
      </c>
      <c r="B182" s="32" t="s">
        <v>214</v>
      </c>
      <c r="C182" s="33" t="s">
        <v>177</v>
      </c>
      <c r="D182" s="33" t="s">
        <v>187</v>
      </c>
    </row>
    <row r="183" spans="1:4" ht="36" x14ac:dyDescent="0.25">
      <c r="A183" s="31">
        <v>8201020</v>
      </c>
      <c r="B183" s="32" t="s">
        <v>215</v>
      </c>
      <c r="C183" s="33" t="s">
        <v>177</v>
      </c>
      <c r="D183" s="33" t="s">
        <v>187</v>
      </c>
    </row>
    <row r="184" spans="1:4" ht="36" x14ac:dyDescent="0.25">
      <c r="A184" s="31">
        <v>8201030</v>
      </c>
      <c r="B184" s="32" t="s">
        <v>216</v>
      </c>
      <c r="C184" s="33" t="s">
        <v>177</v>
      </c>
      <c r="D184" s="33" t="s">
        <v>187</v>
      </c>
    </row>
    <row r="185" spans="1:4" ht="36" x14ac:dyDescent="0.25">
      <c r="A185" s="31">
        <v>8202010</v>
      </c>
      <c r="B185" s="32" t="s">
        <v>217</v>
      </c>
      <c r="C185" s="33" t="s">
        <v>177</v>
      </c>
      <c r="D185" s="33" t="s">
        <v>187</v>
      </c>
    </row>
    <row r="186" spans="1:4" ht="36" x14ac:dyDescent="0.25">
      <c r="A186" s="31">
        <v>8203010</v>
      </c>
      <c r="B186" s="32" t="s">
        <v>218</v>
      </c>
      <c r="C186" s="33" t="s">
        <v>177</v>
      </c>
      <c r="D186" s="33" t="s">
        <v>187</v>
      </c>
    </row>
    <row r="187" spans="1:4" ht="36" x14ac:dyDescent="0.25">
      <c r="A187" s="31">
        <v>8203020</v>
      </c>
      <c r="B187" s="32" t="s">
        <v>219</v>
      </c>
      <c r="C187" s="33" t="s">
        <v>177</v>
      </c>
      <c r="D187" s="33" t="s">
        <v>187</v>
      </c>
    </row>
    <row r="188" spans="1:4" ht="60" x14ac:dyDescent="0.25">
      <c r="A188" s="53">
        <v>8204010</v>
      </c>
      <c r="B188" s="54" t="s">
        <v>220</v>
      </c>
      <c r="C188" s="55" t="s">
        <v>177</v>
      </c>
      <c r="D188" s="55" t="s">
        <v>187</v>
      </c>
    </row>
    <row r="189" spans="1:4" ht="36" x14ac:dyDescent="0.25">
      <c r="A189" s="31">
        <v>8205010</v>
      </c>
      <c r="B189" s="32" t="s">
        <v>221</v>
      </c>
      <c r="C189" s="33" t="s">
        <v>177</v>
      </c>
      <c r="D189" s="33" t="s">
        <v>187</v>
      </c>
    </row>
    <row r="190" spans="1:4" ht="36" x14ac:dyDescent="0.25">
      <c r="A190" s="31">
        <v>8205020</v>
      </c>
      <c r="B190" s="32" t="s">
        <v>222</v>
      </c>
      <c r="C190" s="33" t="s">
        <v>177</v>
      </c>
      <c r="D190" s="33" t="s">
        <v>187</v>
      </c>
    </row>
    <row r="191" spans="1:4" ht="36" x14ac:dyDescent="0.25">
      <c r="A191" s="31">
        <v>8205030</v>
      </c>
      <c r="B191" s="32" t="s">
        <v>223</v>
      </c>
      <c r="C191" s="33" t="s">
        <v>177</v>
      </c>
      <c r="D191" s="33" t="s">
        <v>187</v>
      </c>
    </row>
    <row r="192" spans="1:4" ht="48" x14ac:dyDescent="0.25">
      <c r="A192" s="31">
        <v>8205040</v>
      </c>
      <c r="B192" s="35" t="s">
        <v>224</v>
      </c>
      <c r="C192" s="33" t="s">
        <v>177</v>
      </c>
      <c r="D192" s="33" t="s">
        <v>187</v>
      </c>
    </row>
    <row r="193" spans="1:4" ht="36" x14ac:dyDescent="0.25">
      <c r="A193" s="31">
        <v>8206010</v>
      </c>
      <c r="B193" s="32" t="s">
        <v>225</v>
      </c>
      <c r="C193" s="33" t="s">
        <v>177</v>
      </c>
      <c r="D193" s="33" t="s">
        <v>187</v>
      </c>
    </row>
    <row r="194" spans="1:4" ht="36" x14ac:dyDescent="0.25">
      <c r="A194" s="31">
        <v>8206020</v>
      </c>
      <c r="B194" s="32" t="s">
        <v>226</v>
      </c>
      <c r="C194" s="33" t="s">
        <v>177</v>
      </c>
      <c r="D194" s="33" t="s">
        <v>187</v>
      </c>
    </row>
    <row r="195" spans="1:4" ht="48" x14ac:dyDescent="0.25">
      <c r="A195" s="31">
        <v>8207010</v>
      </c>
      <c r="B195" s="35" t="s">
        <v>227</v>
      </c>
      <c r="C195" s="33" t="s">
        <v>177</v>
      </c>
      <c r="D195" s="33" t="s">
        <v>187</v>
      </c>
    </row>
    <row r="196" spans="1:4" ht="36" x14ac:dyDescent="0.25">
      <c r="A196" s="31">
        <v>8208010</v>
      </c>
      <c r="B196" s="35" t="s">
        <v>228</v>
      </c>
      <c r="C196" s="33" t="s">
        <v>177</v>
      </c>
      <c r="D196" s="33" t="s">
        <v>187</v>
      </c>
    </row>
    <row r="197" spans="1:4" ht="36" x14ac:dyDescent="0.25">
      <c r="A197" s="31">
        <v>8301010</v>
      </c>
      <c r="B197" s="32" t="s">
        <v>229</v>
      </c>
      <c r="C197" s="33" t="s">
        <v>177</v>
      </c>
      <c r="D197" s="33" t="s">
        <v>187</v>
      </c>
    </row>
    <row r="198" spans="1:4" ht="36" x14ac:dyDescent="0.25">
      <c r="A198" s="31">
        <v>8301020</v>
      </c>
      <c r="B198" s="32" t="s">
        <v>230</v>
      </c>
      <c r="C198" s="33" t="s">
        <v>177</v>
      </c>
      <c r="D198" s="33" t="s">
        <v>187</v>
      </c>
    </row>
    <row r="199" spans="1:4" ht="36" x14ac:dyDescent="0.25">
      <c r="A199" s="31">
        <v>8301030</v>
      </c>
      <c r="B199" s="32" t="s">
        <v>231</v>
      </c>
      <c r="C199" s="33" t="s">
        <v>177</v>
      </c>
      <c r="D199" s="33" t="s">
        <v>187</v>
      </c>
    </row>
    <row r="200" spans="1:4" ht="36" x14ac:dyDescent="0.25">
      <c r="A200" s="31">
        <v>8301040</v>
      </c>
      <c r="B200" s="32" t="s">
        <v>232</v>
      </c>
      <c r="C200" s="33" t="s">
        <v>177</v>
      </c>
      <c r="D200" s="33" t="s">
        <v>187</v>
      </c>
    </row>
    <row r="201" spans="1:4" ht="36" x14ac:dyDescent="0.25">
      <c r="A201" s="31">
        <v>8301050</v>
      </c>
      <c r="B201" s="35" t="s">
        <v>233</v>
      </c>
      <c r="C201" s="33" t="s">
        <v>177</v>
      </c>
      <c r="D201" s="33" t="s">
        <v>187</v>
      </c>
    </row>
    <row r="202" spans="1:4" ht="36" x14ac:dyDescent="0.25">
      <c r="A202" s="31">
        <v>8301060</v>
      </c>
      <c r="B202" s="35" t="s">
        <v>234</v>
      </c>
      <c r="C202" s="33" t="s">
        <v>177</v>
      </c>
      <c r="D202" s="33" t="s">
        <v>187</v>
      </c>
    </row>
    <row r="203" spans="1:4" ht="36" x14ac:dyDescent="0.25">
      <c r="A203" s="31">
        <v>8301070</v>
      </c>
      <c r="B203" s="32" t="s">
        <v>235</v>
      </c>
      <c r="C203" s="33" t="s">
        <v>177</v>
      </c>
      <c r="D203" s="33" t="s">
        <v>187</v>
      </c>
    </row>
    <row r="204" spans="1:4" ht="36" x14ac:dyDescent="0.25">
      <c r="A204" s="31">
        <v>8301080</v>
      </c>
      <c r="B204" s="32" t="s">
        <v>236</v>
      </c>
      <c r="C204" s="33" t="s">
        <v>177</v>
      </c>
      <c r="D204" s="33" t="s">
        <v>187</v>
      </c>
    </row>
    <row r="205" spans="1:4" ht="36" x14ac:dyDescent="0.25">
      <c r="A205" s="31">
        <v>8301090</v>
      </c>
      <c r="B205" s="32" t="s">
        <v>237</v>
      </c>
      <c r="C205" s="33" t="s">
        <v>177</v>
      </c>
      <c r="D205" s="33" t="s">
        <v>187</v>
      </c>
    </row>
    <row r="206" spans="1:4" ht="36" x14ac:dyDescent="0.25">
      <c r="A206" s="31">
        <v>8301100</v>
      </c>
      <c r="B206" s="32" t="s">
        <v>238</v>
      </c>
      <c r="C206" s="33" t="s">
        <v>177</v>
      </c>
      <c r="D206" s="33" t="s">
        <v>187</v>
      </c>
    </row>
    <row r="207" spans="1:4" ht="36" x14ac:dyDescent="0.25">
      <c r="A207" s="31">
        <v>8301110</v>
      </c>
      <c r="B207" s="32" t="s">
        <v>239</v>
      </c>
      <c r="C207" s="33" t="s">
        <v>177</v>
      </c>
      <c r="D207" s="33" t="s">
        <v>187</v>
      </c>
    </row>
    <row r="208" spans="1:4" ht="36" x14ac:dyDescent="0.25">
      <c r="A208" s="31">
        <v>8301120</v>
      </c>
      <c r="B208" s="35" t="s">
        <v>240</v>
      </c>
      <c r="C208" s="33" t="s">
        <v>177</v>
      </c>
      <c r="D208" s="33" t="s">
        <v>187</v>
      </c>
    </row>
    <row r="209" spans="1:4" ht="48" x14ac:dyDescent="0.25">
      <c r="A209" s="31">
        <v>8301130</v>
      </c>
      <c r="B209" s="35" t="s">
        <v>241</v>
      </c>
      <c r="C209" s="33" t="s">
        <v>177</v>
      </c>
      <c r="D209" s="33" t="s">
        <v>187</v>
      </c>
    </row>
    <row r="210" spans="1:4" ht="36" x14ac:dyDescent="0.25">
      <c r="A210" s="31">
        <v>8301140</v>
      </c>
      <c r="B210" s="32" t="s">
        <v>242</v>
      </c>
      <c r="C210" s="33" t="s">
        <v>177</v>
      </c>
      <c r="D210" s="33" t="s">
        <v>187</v>
      </c>
    </row>
    <row r="211" spans="1:4" ht="36" x14ac:dyDescent="0.25">
      <c r="A211" s="31">
        <v>8301150</v>
      </c>
      <c r="B211" s="32" t="s">
        <v>243</v>
      </c>
      <c r="C211" s="33" t="s">
        <v>177</v>
      </c>
      <c r="D211" s="33" t="s">
        <v>187</v>
      </c>
    </row>
    <row r="212" spans="1:4" ht="36" x14ac:dyDescent="0.25">
      <c r="A212" s="31">
        <v>8301160</v>
      </c>
      <c r="B212" s="32" t="s">
        <v>244</v>
      </c>
      <c r="C212" s="33" t="s">
        <v>177</v>
      </c>
      <c r="D212" s="33" t="s">
        <v>187</v>
      </c>
    </row>
    <row r="213" spans="1:4" ht="36" x14ac:dyDescent="0.25">
      <c r="A213" s="31">
        <v>8301170</v>
      </c>
      <c r="B213" s="32" t="s">
        <v>245</v>
      </c>
      <c r="C213" s="33" t="s">
        <v>177</v>
      </c>
      <c r="D213" s="33" t="s">
        <v>187</v>
      </c>
    </row>
    <row r="214" spans="1:4" ht="36" x14ac:dyDescent="0.25">
      <c r="A214" s="31">
        <v>8301180</v>
      </c>
      <c r="B214" s="32" t="s">
        <v>246</v>
      </c>
      <c r="C214" s="33" t="s">
        <v>177</v>
      </c>
      <c r="D214" s="33" t="s">
        <v>187</v>
      </c>
    </row>
    <row r="215" spans="1:4" ht="36" x14ac:dyDescent="0.25">
      <c r="A215" s="31">
        <v>8301190</v>
      </c>
      <c r="B215" s="32" t="s">
        <v>247</v>
      </c>
      <c r="C215" s="33" t="s">
        <v>177</v>
      </c>
      <c r="D215" s="33" t="s">
        <v>187</v>
      </c>
    </row>
    <row r="216" spans="1:4" ht="72" x14ac:dyDescent="0.25">
      <c r="A216" s="31">
        <v>8301200</v>
      </c>
      <c r="B216" s="35" t="s">
        <v>248</v>
      </c>
      <c r="C216" s="33" t="s">
        <v>177</v>
      </c>
      <c r="D216" s="33" t="s">
        <v>187</v>
      </c>
    </row>
    <row r="217" spans="1:4" ht="36" x14ac:dyDescent="0.25">
      <c r="A217" s="31">
        <v>8301210</v>
      </c>
      <c r="B217" s="32" t="s">
        <v>249</v>
      </c>
      <c r="C217" s="33" t="s">
        <v>177</v>
      </c>
      <c r="D217" s="33" t="s">
        <v>187</v>
      </c>
    </row>
    <row r="218" spans="1:4" ht="36" x14ac:dyDescent="0.25">
      <c r="A218" s="31">
        <v>8301220</v>
      </c>
      <c r="B218" s="32" t="s">
        <v>250</v>
      </c>
      <c r="C218" s="33" t="s">
        <v>177</v>
      </c>
      <c r="D218" s="33" t="s">
        <v>187</v>
      </c>
    </row>
    <row r="219" spans="1:4" ht="36" x14ac:dyDescent="0.25">
      <c r="A219" s="31">
        <v>8301230</v>
      </c>
      <c r="B219" s="35" t="s">
        <v>251</v>
      </c>
      <c r="C219" s="33" t="s">
        <v>177</v>
      </c>
      <c r="D219" s="33" t="s">
        <v>187</v>
      </c>
    </row>
    <row r="220" spans="1:4" ht="36" x14ac:dyDescent="0.25">
      <c r="A220" s="31">
        <v>8302010</v>
      </c>
      <c r="B220" s="32" t="s">
        <v>252</v>
      </c>
      <c r="C220" s="33" t="s">
        <v>177</v>
      </c>
      <c r="D220" s="33" t="s">
        <v>187</v>
      </c>
    </row>
    <row r="221" spans="1:4" ht="36" x14ac:dyDescent="0.25">
      <c r="A221" s="31">
        <v>8302020</v>
      </c>
      <c r="B221" s="32" t="s">
        <v>253</v>
      </c>
      <c r="C221" s="33" t="s">
        <v>177</v>
      </c>
      <c r="D221" s="33" t="s">
        <v>187</v>
      </c>
    </row>
    <row r="222" spans="1:4" ht="36" x14ac:dyDescent="0.25">
      <c r="A222" s="31">
        <v>8302030</v>
      </c>
      <c r="B222" s="32" t="s">
        <v>254</v>
      </c>
      <c r="C222" s="33" t="s">
        <v>177</v>
      </c>
      <c r="D222" s="33" t="s">
        <v>187</v>
      </c>
    </row>
    <row r="223" spans="1:4" ht="36" x14ac:dyDescent="0.25">
      <c r="A223" s="31">
        <v>8302040</v>
      </c>
      <c r="B223" s="32" t="s">
        <v>255</v>
      </c>
      <c r="C223" s="33" t="s">
        <v>177</v>
      </c>
      <c r="D223" s="33" t="s">
        <v>187</v>
      </c>
    </row>
    <row r="224" spans="1:4" ht="36" x14ac:dyDescent="0.25">
      <c r="A224" s="31">
        <v>8302050</v>
      </c>
      <c r="B224" s="32" t="s">
        <v>256</v>
      </c>
      <c r="C224" s="33" t="s">
        <v>177</v>
      </c>
      <c r="D224" s="33" t="s">
        <v>187</v>
      </c>
    </row>
    <row r="225" spans="1:4" ht="36" x14ac:dyDescent="0.25">
      <c r="A225" s="31">
        <v>8302060</v>
      </c>
      <c r="B225" s="32" t="s">
        <v>257</v>
      </c>
      <c r="C225" s="33" t="s">
        <v>177</v>
      </c>
      <c r="D225" s="33" t="s">
        <v>187</v>
      </c>
    </row>
    <row r="226" spans="1:4" ht="36" x14ac:dyDescent="0.25">
      <c r="A226" s="31">
        <v>8302070</v>
      </c>
      <c r="B226" s="32" t="s">
        <v>258</v>
      </c>
      <c r="C226" s="33" t="s">
        <v>177</v>
      </c>
      <c r="D226" s="33" t="s">
        <v>187</v>
      </c>
    </row>
    <row r="227" spans="1:4" ht="36" x14ac:dyDescent="0.25">
      <c r="A227" s="31">
        <v>8302080</v>
      </c>
      <c r="B227" s="32" t="s">
        <v>259</v>
      </c>
      <c r="C227" s="33" t="s">
        <v>177</v>
      </c>
      <c r="D227" s="33" t="s">
        <v>187</v>
      </c>
    </row>
    <row r="228" spans="1:4" ht="36" x14ac:dyDescent="0.25">
      <c r="A228" s="31">
        <v>8302090</v>
      </c>
      <c r="B228" s="32" t="s">
        <v>260</v>
      </c>
      <c r="C228" s="33" t="s">
        <v>177</v>
      </c>
      <c r="D228" s="33" t="s">
        <v>187</v>
      </c>
    </row>
    <row r="229" spans="1:4" ht="48" x14ac:dyDescent="0.25">
      <c r="A229" s="31">
        <v>8302100</v>
      </c>
      <c r="B229" s="32" t="s">
        <v>261</v>
      </c>
      <c r="C229" s="33" t="s">
        <v>177</v>
      </c>
      <c r="D229" s="33" t="s">
        <v>187</v>
      </c>
    </row>
    <row r="230" spans="1:4" ht="36" x14ac:dyDescent="0.25">
      <c r="A230" s="31">
        <v>8302110</v>
      </c>
      <c r="B230" s="32" t="s">
        <v>262</v>
      </c>
      <c r="C230" s="33" t="s">
        <v>177</v>
      </c>
      <c r="D230" s="33" t="s">
        <v>187</v>
      </c>
    </row>
    <row r="231" spans="1:4" ht="36" x14ac:dyDescent="0.25">
      <c r="A231" s="31">
        <v>8304010</v>
      </c>
      <c r="B231" s="32" t="s">
        <v>263</v>
      </c>
      <c r="C231" s="33" t="s">
        <v>177</v>
      </c>
      <c r="D231" s="33" t="s">
        <v>187</v>
      </c>
    </row>
    <row r="232" spans="1:4" ht="36" x14ac:dyDescent="0.25">
      <c r="A232" s="31">
        <v>8304020</v>
      </c>
      <c r="B232" s="32" t="s">
        <v>264</v>
      </c>
      <c r="C232" s="33" t="s">
        <v>177</v>
      </c>
      <c r="D232" s="33" t="s">
        <v>187</v>
      </c>
    </row>
    <row r="233" spans="1:4" ht="36" x14ac:dyDescent="0.25">
      <c r="A233" s="31">
        <v>8304030</v>
      </c>
      <c r="B233" s="32" t="s">
        <v>265</v>
      </c>
      <c r="C233" s="33" t="s">
        <v>177</v>
      </c>
      <c r="D233" s="33" t="s">
        <v>187</v>
      </c>
    </row>
    <row r="234" spans="1:4" ht="36" x14ac:dyDescent="0.25">
      <c r="A234" s="31">
        <v>8304040</v>
      </c>
      <c r="B234" s="32" t="s">
        <v>266</v>
      </c>
      <c r="C234" s="33" t="s">
        <v>177</v>
      </c>
      <c r="D234" s="33" t="s">
        <v>187</v>
      </c>
    </row>
    <row r="235" spans="1:4" ht="60" x14ac:dyDescent="0.25">
      <c r="A235" s="31">
        <v>8304050</v>
      </c>
      <c r="B235" s="35" t="s">
        <v>267</v>
      </c>
      <c r="C235" s="33" t="s">
        <v>177</v>
      </c>
      <c r="D235" s="33" t="s">
        <v>187</v>
      </c>
    </row>
    <row r="236" spans="1:4" ht="60" x14ac:dyDescent="0.25">
      <c r="A236" s="31">
        <v>8304060</v>
      </c>
      <c r="B236" s="35" t="s">
        <v>268</v>
      </c>
      <c r="C236" s="33" t="s">
        <v>177</v>
      </c>
      <c r="D236" s="33" t="s">
        <v>187</v>
      </c>
    </row>
    <row r="237" spans="1:4" ht="48" x14ac:dyDescent="0.25">
      <c r="A237" s="31">
        <v>8304070</v>
      </c>
      <c r="B237" s="35" t="s">
        <v>269</v>
      </c>
      <c r="C237" s="33" t="s">
        <v>177</v>
      </c>
      <c r="D237" s="33" t="s">
        <v>187</v>
      </c>
    </row>
    <row r="238" spans="1:4" ht="36" x14ac:dyDescent="0.25">
      <c r="A238" s="31">
        <v>8304080</v>
      </c>
      <c r="B238" s="35" t="s">
        <v>270</v>
      </c>
      <c r="C238" s="33" t="s">
        <v>177</v>
      </c>
      <c r="D238" s="33" t="s">
        <v>187</v>
      </c>
    </row>
    <row r="239" spans="1:4" ht="36" x14ac:dyDescent="0.25">
      <c r="A239" s="31">
        <v>8304090</v>
      </c>
      <c r="B239" s="35" t="s">
        <v>271</v>
      </c>
      <c r="C239" s="33" t="s">
        <v>177</v>
      </c>
      <c r="D239" s="33" t="s">
        <v>187</v>
      </c>
    </row>
    <row r="240" spans="1:4" ht="48" x14ac:dyDescent="0.25">
      <c r="A240" s="31">
        <v>8304100</v>
      </c>
      <c r="B240" s="35" t="s">
        <v>272</v>
      </c>
      <c r="C240" s="33" t="s">
        <v>177</v>
      </c>
      <c r="D240" s="33" t="s">
        <v>187</v>
      </c>
    </row>
    <row r="241" spans="1:4" ht="36" x14ac:dyDescent="0.25">
      <c r="A241" s="31">
        <v>8304110</v>
      </c>
      <c r="B241" s="32" t="s">
        <v>273</v>
      </c>
      <c r="C241" s="33" t="s">
        <v>177</v>
      </c>
      <c r="D241" s="33" t="s">
        <v>187</v>
      </c>
    </row>
    <row r="242" spans="1:4" ht="36" x14ac:dyDescent="0.25">
      <c r="A242" s="31">
        <v>8305010</v>
      </c>
      <c r="B242" s="32" t="s">
        <v>274</v>
      </c>
      <c r="C242" s="33" t="s">
        <v>177</v>
      </c>
      <c r="D242" s="33" t="s">
        <v>187</v>
      </c>
    </row>
    <row r="243" spans="1:4" ht="36" x14ac:dyDescent="0.25">
      <c r="A243" s="31">
        <v>8305020</v>
      </c>
      <c r="B243" s="32" t="s">
        <v>275</v>
      </c>
      <c r="C243" s="33" t="s">
        <v>177</v>
      </c>
      <c r="D243" s="33" t="s">
        <v>187</v>
      </c>
    </row>
    <row r="244" spans="1:4" ht="36" x14ac:dyDescent="0.25">
      <c r="A244" s="31">
        <v>8305030</v>
      </c>
      <c r="B244" s="32" t="s">
        <v>276</v>
      </c>
      <c r="C244" s="33" t="s">
        <v>177</v>
      </c>
      <c r="D244" s="33" t="s">
        <v>187</v>
      </c>
    </row>
    <row r="245" spans="1:4" ht="36" x14ac:dyDescent="0.25">
      <c r="A245" s="31">
        <v>8305040</v>
      </c>
      <c r="B245" s="32" t="s">
        <v>277</v>
      </c>
      <c r="C245" s="33" t="s">
        <v>177</v>
      </c>
      <c r="D245" s="33" t="s">
        <v>187</v>
      </c>
    </row>
    <row r="246" spans="1:4" ht="36" x14ac:dyDescent="0.25">
      <c r="A246" s="31">
        <v>8305050</v>
      </c>
      <c r="B246" s="32" t="s">
        <v>278</v>
      </c>
      <c r="C246" s="33" t="s">
        <v>177</v>
      </c>
      <c r="D246" s="33" t="s">
        <v>187</v>
      </c>
    </row>
    <row r="247" spans="1:4" ht="36" x14ac:dyDescent="0.25">
      <c r="A247" s="31">
        <v>8305060</v>
      </c>
      <c r="B247" s="32" t="s">
        <v>279</v>
      </c>
      <c r="C247" s="33" t="s">
        <v>177</v>
      </c>
      <c r="D247" s="33" t="s">
        <v>187</v>
      </c>
    </row>
    <row r="248" spans="1:4" ht="48" x14ac:dyDescent="0.25">
      <c r="A248" s="31">
        <v>8305070</v>
      </c>
      <c r="B248" s="35" t="s">
        <v>280</v>
      </c>
      <c r="C248" s="33" t="s">
        <v>177</v>
      </c>
      <c r="D248" s="33" t="s">
        <v>187</v>
      </c>
    </row>
    <row r="249" spans="1:4" ht="36" x14ac:dyDescent="0.25">
      <c r="A249" s="31">
        <v>8305080</v>
      </c>
      <c r="B249" s="32" t="s">
        <v>281</v>
      </c>
      <c r="C249" s="33" t="s">
        <v>177</v>
      </c>
      <c r="D249" s="33" t="s">
        <v>187</v>
      </c>
    </row>
    <row r="250" spans="1:4" ht="60" x14ac:dyDescent="0.25">
      <c r="A250" s="31">
        <v>8305090</v>
      </c>
      <c r="B250" s="35" t="s">
        <v>282</v>
      </c>
      <c r="C250" s="33" t="s">
        <v>177</v>
      </c>
      <c r="D250" s="33" t="s">
        <v>187</v>
      </c>
    </row>
    <row r="251" spans="1:4" ht="36" x14ac:dyDescent="0.25">
      <c r="A251" s="31">
        <v>8305100</v>
      </c>
      <c r="B251" s="32" t="s">
        <v>283</v>
      </c>
      <c r="C251" s="33" t="s">
        <v>177</v>
      </c>
      <c r="D251" s="33" t="s">
        <v>187</v>
      </c>
    </row>
    <row r="252" spans="1:4" ht="48" x14ac:dyDescent="0.25">
      <c r="A252" s="31">
        <v>8305110</v>
      </c>
      <c r="B252" s="35" t="s">
        <v>284</v>
      </c>
      <c r="C252" s="33" t="s">
        <v>177</v>
      </c>
      <c r="D252" s="33" t="s">
        <v>187</v>
      </c>
    </row>
    <row r="253" spans="1:4" ht="36" x14ac:dyDescent="0.25">
      <c r="A253" s="31">
        <v>8305120</v>
      </c>
      <c r="B253" s="32" t="s">
        <v>285</v>
      </c>
      <c r="C253" s="33" t="s">
        <v>177</v>
      </c>
      <c r="D253" s="33" t="s">
        <v>187</v>
      </c>
    </row>
    <row r="254" spans="1:4" ht="36" x14ac:dyDescent="0.25">
      <c r="A254" s="31">
        <v>8305130</v>
      </c>
      <c r="B254" s="32" t="s">
        <v>286</v>
      </c>
      <c r="C254" s="33" t="s">
        <v>177</v>
      </c>
      <c r="D254" s="33" t="s">
        <v>187</v>
      </c>
    </row>
    <row r="255" spans="1:4" ht="36" x14ac:dyDescent="0.25">
      <c r="A255" s="31">
        <v>8305140</v>
      </c>
      <c r="B255" s="32" t="s">
        <v>287</v>
      </c>
      <c r="C255" s="33" t="s">
        <v>177</v>
      </c>
      <c r="D255" s="33" t="s">
        <v>187</v>
      </c>
    </row>
    <row r="256" spans="1:4" ht="48" x14ac:dyDescent="0.25">
      <c r="A256" s="31">
        <v>8305150</v>
      </c>
      <c r="B256" s="35" t="s">
        <v>288</v>
      </c>
      <c r="C256" s="33" t="s">
        <v>177</v>
      </c>
      <c r="D256" s="33" t="s">
        <v>187</v>
      </c>
    </row>
    <row r="257" spans="1:4" ht="36" x14ac:dyDescent="0.25">
      <c r="A257" s="31">
        <v>8305160</v>
      </c>
      <c r="B257" s="32" t="s">
        <v>289</v>
      </c>
      <c r="C257" s="33" t="s">
        <v>177</v>
      </c>
      <c r="D257" s="33" t="s">
        <v>187</v>
      </c>
    </row>
    <row r="258" spans="1:4" ht="36" x14ac:dyDescent="0.25">
      <c r="A258" s="31">
        <v>8306010</v>
      </c>
      <c r="B258" s="32" t="s">
        <v>290</v>
      </c>
      <c r="C258" s="33" t="s">
        <v>177</v>
      </c>
      <c r="D258" s="33" t="s">
        <v>187</v>
      </c>
    </row>
    <row r="259" spans="1:4" ht="36" x14ac:dyDescent="0.25">
      <c r="A259" s="31">
        <v>8307010</v>
      </c>
      <c r="B259" s="35" t="s">
        <v>291</v>
      </c>
      <c r="C259" s="33" t="s">
        <v>177</v>
      </c>
      <c r="D259" s="33" t="s">
        <v>187</v>
      </c>
    </row>
    <row r="260" spans="1:4" ht="72" x14ac:dyDescent="0.25">
      <c r="A260" s="31">
        <v>8307020</v>
      </c>
      <c r="B260" s="35" t="s">
        <v>292</v>
      </c>
      <c r="C260" s="33" t="s">
        <v>177</v>
      </c>
      <c r="D260" s="33" t="s">
        <v>187</v>
      </c>
    </row>
    <row r="261" spans="1:4" ht="36" x14ac:dyDescent="0.25">
      <c r="A261" s="31">
        <v>8307030</v>
      </c>
      <c r="B261" s="32" t="s">
        <v>293</v>
      </c>
      <c r="C261" s="33" t="s">
        <v>177</v>
      </c>
      <c r="D261" s="33" t="s">
        <v>187</v>
      </c>
    </row>
    <row r="262" spans="1:4" ht="36" x14ac:dyDescent="0.25">
      <c r="A262" s="31">
        <v>8308010</v>
      </c>
      <c r="B262" s="32" t="s">
        <v>294</v>
      </c>
      <c r="C262" s="33" t="s">
        <v>177</v>
      </c>
      <c r="D262" s="33" t="s">
        <v>187</v>
      </c>
    </row>
    <row r="263" spans="1:4" ht="36" x14ac:dyDescent="0.25">
      <c r="A263" s="31">
        <v>8308020</v>
      </c>
      <c r="B263" s="32" t="s">
        <v>295</v>
      </c>
      <c r="C263" s="33" t="s">
        <v>177</v>
      </c>
      <c r="D263" s="33" t="s">
        <v>187</v>
      </c>
    </row>
    <row r="264" spans="1:4" ht="48" x14ac:dyDescent="0.25">
      <c r="A264" s="31">
        <v>8309010</v>
      </c>
      <c r="B264" s="35" t="s">
        <v>296</v>
      </c>
      <c r="C264" s="33" t="s">
        <v>177</v>
      </c>
      <c r="D264" s="33" t="s">
        <v>187</v>
      </c>
    </row>
    <row r="265" spans="1:4" ht="36" x14ac:dyDescent="0.25">
      <c r="A265" s="31">
        <v>8309020</v>
      </c>
      <c r="B265" s="32" t="s">
        <v>297</v>
      </c>
      <c r="C265" s="33" t="s">
        <v>177</v>
      </c>
      <c r="D265" s="33" t="s">
        <v>187</v>
      </c>
    </row>
    <row r="266" spans="1:4" ht="36" x14ac:dyDescent="0.25">
      <c r="A266" s="31">
        <v>8309030</v>
      </c>
      <c r="B266" s="32" t="s">
        <v>298</v>
      </c>
      <c r="C266" s="33" t="s">
        <v>177</v>
      </c>
      <c r="D266" s="33" t="s">
        <v>187</v>
      </c>
    </row>
    <row r="267" spans="1:4" ht="36" x14ac:dyDescent="0.25">
      <c r="A267" s="31">
        <v>8309040</v>
      </c>
      <c r="B267" s="32" t="s">
        <v>299</v>
      </c>
      <c r="C267" s="33" t="s">
        <v>177</v>
      </c>
      <c r="D267" s="33" t="s">
        <v>187</v>
      </c>
    </row>
    <row r="268" spans="1:4" ht="36" x14ac:dyDescent="0.25">
      <c r="A268" s="31">
        <v>8309050</v>
      </c>
      <c r="B268" s="32" t="s">
        <v>300</v>
      </c>
      <c r="C268" s="33" t="s">
        <v>177</v>
      </c>
      <c r="D268" s="33" t="s">
        <v>187</v>
      </c>
    </row>
    <row r="269" spans="1:4" ht="36" x14ac:dyDescent="0.25">
      <c r="A269" s="31">
        <v>8309060</v>
      </c>
      <c r="B269" s="32" t="s">
        <v>301</v>
      </c>
      <c r="C269" s="33" t="s">
        <v>177</v>
      </c>
      <c r="D269" s="33" t="s">
        <v>187</v>
      </c>
    </row>
    <row r="270" spans="1:4" ht="48" x14ac:dyDescent="0.25">
      <c r="A270" s="31">
        <v>8309070</v>
      </c>
      <c r="B270" s="35" t="s">
        <v>302</v>
      </c>
      <c r="C270" s="33" t="s">
        <v>177</v>
      </c>
      <c r="D270" s="33" t="s">
        <v>187</v>
      </c>
    </row>
    <row r="271" spans="1:4" ht="48" x14ac:dyDescent="0.25">
      <c r="A271" s="31">
        <v>8309080</v>
      </c>
      <c r="B271" s="35" t="s">
        <v>303</v>
      </c>
      <c r="C271" s="33" t="s">
        <v>177</v>
      </c>
      <c r="D271" s="33" t="s">
        <v>187</v>
      </c>
    </row>
    <row r="272" spans="1:4" ht="36" x14ac:dyDescent="0.25">
      <c r="A272" s="31">
        <v>8309090</v>
      </c>
      <c r="B272" s="32" t="s">
        <v>304</v>
      </c>
      <c r="C272" s="33" t="s">
        <v>177</v>
      </c>
      <c r="D272" s="33" t="s">
        <v>187</v>
      </c>
    </row>
    <row r="273" spans="1:4" ht="48" x14ac:dyDescent="0.25">
      <c r="A273" s="31">
        <v>8309100</v>
      </c>
      <c r="B273" s="35" t="s">
        <v>305</v>
      </c>
      <c r="C273" s="33" t="s">
        <v>177</v>
      </c>
      <c r="D273" s="33" t="s">
        <v>187</v>
      </c>
    </row>
    <row r="274" spans="1:4" ht="36" x14ac:dyDescent="0.25">
      <c r="A274" s="31">
        <v>8310010</v>
      </c>
      <c r="B274" s="32" t="s">
        <v>306</v>
      </c>
      <c r="C274" s="33" t="s">
        <v>177</v>
      </c>
      <c r="D274" s="33" t="s">
        <v>187</v>
      </c>
    </row>
    <row r="275" spans="1:4" ht="36" x14ac:dyDescent="0.25">
      <c r="A275" s="31">
        <v>8311010</v>
      </c>
      <c r="B275" s="32" t="s">
        <v>307</v>
      </c>
      <c r="C275" s="33" t="s">
        <v>177</v>
      </c>
      <c r="D275" s="33" t="s">
        <v>187</v>
      </c>
    </row>
    <row r="276" spans="1:4" ht="36" x14ac:dyDescent="0.25">
      <c r="A276" s="31">
        <v>8312010</v>
      </c>
      <c r="B276" s="32" t="s">
        <v>308</v>
      </c>
      <c r="C276" s="33" t="s">
        <v>177</v>
      </c>
      <c r="D276" s="33" t="s">
        <v>187</v>
      </c>
    </row>
    <row r="277" spans="1:4" ht="36" x14ac:dyDescent="0.25">
      <c r="A277" s="31">
        <v>8312020</v>
      </c>
      <c r="B277" s="32" t="s">
        <v>309</v>
      </c>
      <c r="C277" s="33" t="s">
        <v>177</v>
      </c>
      <c r="D277" s="33" t="s">
        <v>187</v>
      </c>
    </row>
    <row r="278" spans="1:4" ht="36" x14ac:dyDescent="0.25">
      <c r="A278" s="31">
        <v>8312030</v>
      </c>
      <c r="B278" s="32" t="s">
        <v>310</v>
      </c>
      <c r="C278" s="33" t="s">
        <v>177</v>
      </c>
      <c r="D278" s="33" t="s">
        <v>187</v>
      </c>
    </row>
    <row r="279" spans="1:4" ht="36" x14ac:dyDescent="0.25">
      <c r="A279" s="31">
        <v>8312040</v>
      </c>
      <c r="B279" s="32" t="s">
        <v>311</v>
      </c>
      <c r="C279" s="33" t="s">
        <v>177</v>
      </c>
      <c r="D279" s="33" t="s">
        <v>187</v>
      </c>
    </row>
    <row r="280" spans="1:4" ht="36" x14ac:dyDescent="0.25">
      <c r="A280" s="31">
        <v>8312050</v>
      </c>
      <c r="B280" s="32" t="s">
        <v>312</v>
      </c>
      <c r="C280" s="33" t="s">
        <v>177</v>
      </c>
      <c r="D280" s="33" t="s">
        <v>187</v>
      </c>
    </row>
    <row r="281" spans="1:4" ht="36" x14ac:dyDescent="0.25">
      <c r="A281" s="31">
        <v>8312060</v>
      </c>
      <c r="B281" s="32" t="s">
        <v>313</v>
      </c>
      <c r="C281" s="33" t="s">
        <v>177</v>
      </c>
      <c r="D281" s="33" t="s">
        <v>187</v>
      </c>
    </row>
    <row r="282" spans="1:4" ht="36" x14ac:dyDescent="0.25">
      <c r="A282" s="31">
        <v>8312070</v>
      </c>
      <c r="B282" s="32" t="s">
        <v>314</v>
      </c>
      <c r="C282" s="33" t="s">
        <v>177</v>
      </c>
      <c r="D282" s="33" t="s">
        <v>187</v>
      </c>
    </row>
    <row r="283" spans="1:4" ht="36" x14ac:dyDescent="0.25">
      <c r="A283" s="31">
        <v>8312080</v>
      </c>
      <c r="B283" s="32" t="s">
        <v>315</v>
      </c>
      <c r="C283" s="33" t="s">
        <v>177</v>
      </c>
      <c r="D283" s="33" t="s">
        <v>187</v>
      </c>
    </row>
    <row r="284" spans="1:4" ht="36" x14ac:dyDescent="0.25">
      <c r="A284" s="31">
        <v>8312090</v>
      </c>
      <c r="B284" s="32" t="s">
        <v>316</v>
      </c>
      <c r="C284" s="33" t="s">
        <v>177</v>
      </c>
      <c r="D284" s="33" t="s">
        <v>187</v>
      </c>
    </row>
    <row r="285" spans="1:4" ht="36" x14ac:dyDescent="0.25">
      <c r="A285" s="31">
        <v>8312100</v>
      </c>
      <c r="B285" s="32" t="s">
        <v>317</v>
      </c>
      <c r="C285" s="33" t="s">
        <v>177</v>
      </c>
      <c r="D285" s="33" t="s">
        <v>187</v>
      </c>
    </row>
    <row r="286" spans="1:4" ht="36" x14ac:dyDescent="0.25">
      <c r="A286" s="31">
        <v>8312110</v>
      </c>
      <c r="B286" s="32" t="s">
        <v>318</v>
      </c>
      <c r="C286" s="33" t="s">
        <v>177</v>
      </c>
      <c r="D286" s="33" t="s">
        <v>187</v>
      </c>
    </row>
    <row r="287" spans="1:4" ht="36" x14ac:dyDescent="0.25">
      <c r="A287" s="31">
        <v>8313010</v>
      </c>
      <c r="B287" s="32" t="s">
        <v>319</v>
      </c>
      <c r="C287" s="33" t="s">
        <v>138</v>
      </c>
      <c r="D287" s="33" t="s">
        <v>187</v>
      </c>
    </row>
    <row r="288" spans="1:4" ht="36" x14ac:dyDescent="0.25">
      <c r="A288" s="31">
        <v>8314010</v>
      </c>
      <c r="B288" s="32" t="s">
        <v>273</v>
      </c>
      <c r="C288" s="33" t="s">
        <v>177</v>
      </c>
      <c r="D288" s="33" t="s">
        <v>187</v>
      </c>
    </row>
    <row r="289" spans="1:4" ht="36" x14ac:dyDescent="0.25">
      <c r="A289" s="31">
        <v>8315010</v>
      </c>
      <c r="B289" s="32" t="s">
        <v>320</v>
      </c>
      <c r="C289" s="33" t="s">
        <v>177</v>
      </c>
      <c r="D289" s="33" t="s">
        <v>187</v>
      </c>
    </row>
    <row r="290" spans="1:4" ht="36" x14ac:dyDescent="0.25">
      <c r="A290" s="31">
        <v>9101010</v>
      </c>
      <c r="B290" s="32" t="s">
        <v>321</v>
      </c>
      <c r="C290" s="33" t="s">
        <v>138</v>
      </c>
      <c r="D290" s="33" t="s">
        <v>187</v>
      </c>
    </row>
    <row r="291" spans="1:4" ht="36" x14ac:dyDescent="0.25">
      <c r="A291" s="31">
        <v>9102010</v>
      </c>
      <c r="B291" s="32" t="s">
        <v>322</v>
      </c>
      <c r="C291" s="33" t="s">
        <v>138</v>
      </c>
      <c r="D291" s="33" t="s">
        <v>187</v>
      </c>
    </row>
    <row r="292" spans="1:4" ht="36" x14ac:dyDescent="0.25">
      <c r="A292" s="31">
        <v>9301010</v>
      </c>
      <c r="B292" s="32" t="s">
        <v>323</v>
      </c>
      <c r="C292" s="33" t="s">
        <v>177</v>
      </c>
      <c r="D292" s="33" t="s">
        <v>187</v>
      </c>
    </row>
    <row r="293" spans="1:4" ht="36" x14ac:dyDescent="0.25">
      <c r="A293" s="31">
        <v>9301020</v>
      </c>
      <c r="B293" s="32" t="s">
        <v>324</v>
      </c>
      <c r="C293" s="33" t="s">
        <v>177</v>
      </c>
      <c r="D293" s="33" t="s">
        <v>187</v>
      </c>
    </row>
    <row r="294" spans="1:4" ht="36" x14ac:dyDescent="0.25">
      <c r="A294" s="31">
        <v>9301030</v>
      </c>
      <c r="B294" s="32" t="s">
        <v>325</v>
      </c>
      <c r="C294" s="33" t="s">
        <v>177</v>
      </c>
      <c r="D294" s="33" t="s">
        <v>187</v>
      </c>
    </row>
    <row r="295" spans="1:4" ht="36" x14ac:dyDescent="0.25">
      <c r="A295" s="31">
        <v>9301040</v>
      </c>
      <c r="B295" s="32" t="s">
        <v>326</v>
      </c>
      <c r="C295" s="33" t="s">
        <v>177</v>
      </c>
      <c r="D295" s="33" t="s">
        <v>187</v>
      </c>
    </row>
    <row r="296" spans="1:4" ht="36" x14ac:dyDescent="0.25">
      <c r="A296" s="31">
        <v>9301050</v>
      </c>
      <c r="B296" s="32" t="s">
        <v>327</v>
      </c>
      <c r="C296" s="33" t="s">
        <v>177</v>
      </c>
      <c r="D296" s="33" t="s">
        <v>187</v>
      </c>
    </row>
    <row r="297" spans="1:4" ht="36" x14ac:dyDescent="0.25">
      <c r="A297" s="31">
        <v>9301060</v>
      </c>
      <c r="B297" s="32" t="s">
        <v>328</v>
      </c>
      <c r="C297" s="33" t="s">
        <v>177</v>
      </c>
      <c r="D297" s="33" t="s">
        <v>187</v>
      </c>
    </row>
    <row r="298" spans="1:4" ht="36" x14ac:dyDescent="0.25">
      <c r="A298" s="31">
        <v>9301070</v>
      </c>
      <c r="B298" s="32" t="s">
        <v>329</v>
      </c>
      <c r="C298" s="33" t="s">
        <v>177</v>
      </c>
      <c r="D298" s="33" t="s">
        <v>187</v>
      </c>
    </row>
    <row r="299" spans="1:4" ht="36" x14ac:dyDescent="0.25">
      <c r="A299" s="31">
        <v>9301080</v>
      </c>
      <c r="B299" s="32" t="s">
        <v>330</v>
      </c>
      <c r="C299" s="33" t="s">
        <v>177</v>
      </c>
      <c r="D299" s="33" t="s">
        <v>187</v>
      </c>
    </row>
    <row r="300" spans="1:4" ht="36" x14ac:dyDescent="0.25">
      <c r="A300" s="31">
        <v>9301090</v>
      </c>
      <c r="B300" s="32" t="s">
        <v>331</v>
      </c>
      <c r="C300" s="33" t="s">
        <v>177</v>
      </c>
      <c r="D300" s="33" t="s">
        <v>187</v>
      </c>
    </row>
    <row r="301" spans="1:4" ht="36" x14ac:dyDescent="0.25">
      <c r="A301" s="31">
        <v>9301100</v>
      </c>
      <c r="B301" s="32" t="s">
        <v>332</v>
      </c>
      <c r="C301" s="33" t="s">
        <v>177</v>
      </c>
      <c r="D301" s="33" t="s">
        <v>187</v>
      </c>
    </row>
    <row r="302" spans="1:4" ht="36" x14ac:dyDescent="0.25">
      <c r="A302" s="31">
        <v>9301110</v>
      </c>
      <c r="B302" s="32" t="s">
        <v>333</v>
      </c>
      <c r="C302" s="33" t="s">
        <v>177</v>
      </c>
      <c r="D302" s="33" t="s">
        <v>187</v>
      </c>
    </row>
    <row r="303" spans="1:4" ht="60" x14ac:dyDescent="0.25">
      <c r="A303" s="31">
        <v>9301120</v>
      </c>
      <c r="B303" s="35" t="s">
        <v>334</v>
      </c>
      <c r="C303" s="33" t="s">
        <v>177</v>
      </c>
      <c r="D303" s="33" t="s">
        <v>187</v>
      </c>
    </row>
    <row r="304" spans="1:4" ht="36" x14ac:dyDescent="0.25">
      <c r="A304" s="31">
        <v>9301130</v>
      </c>
      <c r="B304" s="32" t="s">
        <v>335</v>
      </c>
      <c r="C304" s="33" t="s">
        <v>177</v>
      </c>
      <c r="D304" s="33" t="s">
        <v>187</v>
      </c>
    </row>
    <row r="305" spans="1:4" ht="36" x14ac:dyDescent="0.25">
      <c r="A305" s="31">
        <v>9301140</v>
      </c>
      <c r="B305" s="32" t="s">
        <v>336</v>
      </c>
      <c r="C305" s="33" t="s">
        <v>177</v>
      </c>
      <c r="D305" s="33" t="s">
        <v>187</v>
      </c>
    </row>
    <row r="306" spans="1:4" ht="36" x14ac:dyDescent="0.25">
      <c r="A306" s="31">
        <v>9301150</v>
      </c>
      <c r="B306" s="32" t="s">
        <v>337</v>
      </c>
      <c r="C306" s="33" t="s">
        <v>177</v>
      </c>
      <c r="D306" s="33" t="s">
        <v>187</v>
      </c>
    </row>
    <row r="307" spans="1:4" ht="36" x14ac:dyDescent="0.25">
      <c r="A307" s="31">
        <v>9301160</v>
      </c>
      <c r="B307" s="32" t="s">
        <v>338</v>
      </c>
      <c r="C307" s="33" t="s">
        <v>177</v>
      </c>
      <c r="D307" s="33" t="s">
        <v>187</v>
      </c>
    </row>
    <row r="308" spans="1:4" ht="36" x14ac:dyDescent="0.25">
      <c r="A308" s="31">
        <v>9301170</v>
      </c>
      <c r="B308" s="32" t="s">
        <v>339</v>
      </c>
      <c r="C308" s="33" t="s">
        <v>177</v>
      </c>
      <c r="D308" s="33" t="s">
        <v>187</v>
      </c>
    </row>
    <row r="309" spans="1:4" ht="36" x14ac:dyDescent="0.25">
      <c r="A309" s="31">
        <v>9301180</v>
      </c>
      <c r="B309" s="32" t="s">
        <v>340</v>
      </c>
      <c r="C309" s="33" t="s">
        <v>177</v>
      </c>
      <c r="D309" s="33" t="s">
        <v>187</v>
      </c>
    </row>
    <row r="310" spans="1:4" ht="36" x14ac:dyDescent="0.25">
      <c r="A310" s="31">
        <v>9301190</v>
      </c>
      <c r="B310" s="32" t="s">
        <v>341</v>
      </c>
      <c r="C310" s="33" t="s">
        <v>177</v>
      </c>
      <c r="D310" s="33" t="s">
        <v>187</v>
      </c>
    </row>
    <row r="311" spans="1:4" ht="36" x14ac:dyDescent="0.25">
      <c r="A311" s="31">
        <v>9301200</v>
      </c>
      <c r="B311" s="32" t="s">
        <v>342</v>
      </c>
      <c r="C311" s="33" t="s">
        <v>177</v>
      </c>
      <c r="D311" s="33" t="s">
        <v>187</v>
      </c>
    </row>
    <row r="312" spans="1:4" ht="36" x14ac:dyDescent="0.25">
      <c r="A312" s="31">
        <v>9301210</v>
      </c>
      <c r="B312" s="32" t="s">
        <v>343</v>
      </c>
      <c r="C312" s="33" t="s">
        <v>177</v>
      </c>
      <c r="D312" s="33" t="s">
        <v>187</v>
      </c>
    </row>
    <row r="313" spans="1:4" ht="36" x14ac:dyDescent="0.25">
      <c r="A313" s="31">
        <v>9301220</v>
      </c>
      <c r="B313" s="32" t="s">
        <v>344</v>
      </c>
      <c r="C313" s="33" t="s">
        <v>177</v>
      </c>
      <c r="D313" s="33" t="s">
        <v>345</v>
      </c>
    </row>
    <row r="314" spans="1:4" ht="48" x14ac:dyDescent="0.25">
      <c r="A314" s="31">
        <v>9301230</v>
      </c>
      <c r="B314" s="35" t="s">
        <v>346</v>
      </c>
      <c r="C314" s="33" t="s">
        <v>177</v>
      </c>
      <c r="D314" s="33" t="s">
        <v>187</v>
      </c>
    </row>
    <row r="315" spans="1:4" ht="36" x14ac:dyDescent="0.25">
      <c r="A315" s="31">
        <v>9301240</v>
      </c>
      <c r="B315" s="32" t="s">
        <v>347</v>
      </c>
      <c r="C315" s="33" t="s">
        <v>177</v>
      </c>
      <c r="D315" s="33" t="s">
        <v>187</v>
      </c>
    </row>
    <row r="316" spans="1:4" ht="36" x14ac:dyDescent="0.25">
      <c r="A316" s="31">
        <v>9301250</v>
      </c>
      <c r="B316" s="35" t="s">
        <v>348</v>
      </c>
      <c r="C316" s="33" t="s">
        <v>177</v>
      </c>
      <c r="D316" s="33" t="s">
        <v>187</v>
      </c>
    </row>
    <row r="317" spans="1:4" ht="36" x14ac:dyDescent="0.25">
      <c r="A317" s="31">
        <v>9301260</v>
      </c>
      <c r="B317" s="32" t="s">
        <v>349</v>
      </c>
      <c r="C317" s="33" t="s">
        <v>177</v>
      </c>
      <c r="D317" s="33" t="s">
        <v>187</v>
      </c>
    </row>
    <row r="318" spans="1:4" ht="36" x14ac:dyDescent="0.25">
      <c r="A318" s="31">
        <v>9301270</v>
      </c>
      <c r="B318" s="32" t="s">
        <v>350</v>
      </c>
      <c r="C318" s="33" t="s">
        <v>177</v>
      </c>
      <c r="D318" s="33" t="s">
        <v>187</v>
      </c>
    </row>
    <row r="319" spans="1:4" ht="36" x14ac:dyDescent="0.25">
      <c r="A319" s="31">
        <v>9301280</v>
      </c>
      <c r="B319" s="32" t="s">
        <v>351</v>
      </c>
      <c r="C319" s="33" t="s">
        <v>177</v>
      </c>
      <c r="D319" s="33" t="s">
        <v>187</v>
      </c>
    </row>
    <row r="320" spans="1:4" ht="36" x14ac:dyDescent="0.25">
      <c r="A320" s="31">
        <v>9302010</v>
      </c>
      <c r="B320" s="32" t="s">
        <v>352</v>
      </c>
      <c r="C320" s="33" t="s">
        <v>177</v>
      </c>
      <c r="D320" s="33" t="s">
        <v>187</v>
      </c>
    </row>
    <row r="321" spans="1:4" ht="36" x14ac:dyDescent="0.25">
      <c r="A321" s="31">
        <v>9302020</v>
      </c>
      <c r="B321" s="32" t="s">
        <v>353</v>
      </c>
      <c r="C321" s="33" t="s">
        <v>177</v>
      </c>
      <c r="D321" s="33" t="s">
        <v>187</v>
      </c>
    </row>
    <row r="322" spans="1:4" s="60" customFormat="1" ht="24" x14ac:dyDescent="0.25">
      <c r="A322" s="57">
        <v>1000000</v>
      </c>
      <c r="B322" s="58" t="s">
        <v>370</v>
      </c>
      <c r="C322" s="59" t="s">
        <v>38</v>
      </c>
      <c r="D322" s="59" t="s">
        <v>39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0" sqref="G20"/>
    </sheetView>
  </sheetViews>
  <sheetFormatPr baseColWidth="10" defaultRowHeight="15" x14ac:dyDescent="0.25"/>
  <cols>
    <col min="1" max="1" width="11.42578125" style="39"/>
    <col min="2" max="2" width="16.5703125" style="34" customWidth="1"/>
    <col min="3" max="16384" width="11.42578125" style="34"/>
  </cols>
  <sheetData>
    <row r="1" spans="1:2" x14ac:dyDescent="0.25">
      <c r="A1" s="83" t="s">
        <v>355</v>
      </c>
      <c r="B1" s="83"/>
    </row>
    <row r="2" spans="1:2" x14ac:dyDescent="0.25">
      <c r="A2" s="24" t="s">
        <v>357</v>
      </c>
      <c r="B2" s="24" t="s">
        <v>356</v>
      </c>
    </row>
    <row r="3" spans="1:2" x14ac:dyDescent="0.25">
      <c r="A3" s="37" t="s">
        <v>358</v>
      </c>
      <c r="B3" s="38" t="s">
        <v>363</v>
      </c>
    </row>
    <row r="4" spans="1:2" x14ac:dyDescent="0.25">
      <c r="A4" s="37" t="s">
        <v>362</v>
      </c>
      <c r="B4" s="38" t="s">
        <v>364</v>
      </c>
    </row>
    <row r="5" spans="1:2" x14ac:dyDescent="0.25">
      <c r="A5" s="37" t="s">
        <v>359</v>
      </c>
      <c r="B5" s="38" t="s">
        <v>365</v>
      </c>
    </row>
    <row r="6" spans="1:2" x14ac:dyDescent="0.25">
      <c r="A6" s="37" t="s">
        <v>360</v>
      </c>
      <c r="B6" s="38" t="s">
        <v>366</v>
      </c>
    </row>
    <row r="7" spans="1:2" x14ac:dyDescent="0.25">
      <c r="A7" s="37" t="s">
        <v>361</v>
      </c>
      <c r="B7" s="38" t="s">
        <v>367</v>
      </c>
    </row>
    <row r="8" spans="1:2" x14ac:dyDescent="0.25">
      <c r="A8" s="37" t="s">
        <v>488</v>
      </c>
      <c r="B8" s="38" t="s">
        <v>489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4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baseColWidth="10" defaultRowHeight="12.75" x14ac:dyDescent="0.25"/>
  <cols>
    <col min="1" max="1" width="24.5703125" style="43" customWidth="1"/>
    <col min="2" max="2" width="32.42578125" style="48" customWidth="1"/>
    <col min="3" max="3" width="24" style="43" customWidth="1"/>
    <col min="4" max="4" width="34" style="43" customWidth="1"/>
    <col min="5" max="5" width="30.140625" style="49" customWidth="1"/>
    <col min="6" max="257" width="11.42578125" style="43"/>
    <col min="258" max="258" width="24.5703125" style="43" customWidth="1"/>
    <col min="259" max="259" width="24" style="43" customWidth="1"/>
    <col min="260" max="260" width="34" style="43" customWidth="1"/>
    <col min="261" max="261" width="18.42578125" style="43" customWidth="1"/>
    <col min="262" max="513" width="11.42578125" style="43"/>
    <col min="514" max="514" width="24.5703125" style="43" customWidth="1"/>
    <col min="515" max="515" width="24" style="43" customWidth="1"/>
    <col min="516" max="516" width="34" style="43" customWidth="1"/>
    <col min="517" max="517" width="18.42578125" style="43" customWidth="1"/>
    <col min="518" max="769" width="11.42578125" style="43"/>
    <col min="770" max="770" width="24.5703125" style="43" customWidth="1"/>
    <col min="771" max="771" width="24" style="43" customWidth="1"/>
    <col min="772" max="772" width="34" style="43" customWidth="1"/>
    <col min="773" max="773" width="18.42578125" style="43" customWidth="1"/>
    <col min="774" max="1025" width="11.42578125" style="43"/>
    <col min="1026" max="1026" width="24.5703125" style="43" customWidth="1"/>
    <col min="1027" max="1027" width="24" style="43" customWidth="1"/>
    <col min="1028" max="1028" width="34" style="43" customWidth="1"/>
    <col min="1029" max="1029" width="18.42578125" style="43" customWidth="1"/>
    <col min="1030" max="1281" width="11.42578125" style="43"/>
    <col min="1282" max="1282" width="24.5703125" style="43" customWidth="1"/>
    <col min="1283" max="1283" width="24" style="43" customWidth="1"/>
    <col min="1284" max="1284" width="34" style="43" customWidth="1"/>
    <col min="1285" max="1285" width="18.42578125" style="43" customWidth="1"/>
    <col min="1286" max="1537" width="11.42578125" style="43"/>
    <col min="1538" max="1538" width="24.5703125" style="43" customWidth="1"/>
    <col min="1539" max="1539" width="24" style="43" customWidth="1"/>
    <col min="1540" max="1540" width="34" style="43" customWidth="1"/>
    <col min="1541" max="1541" width="18.42578125" style="43" customWidth="1"/>
    <col min="1542" max="1793" width="11.42578125" style="43"/>
    <col min="1794" max="1794" width="24.5703125" style="43" customWidth="1"/>
    <col min="1795" max="1795" width="24" style="43" customWidth="1"/>
    <col min="1796" max="1796" width="34" style="43" customWidth="1"/>
    <col min="1797" max="1797" width="18.42578125" style="43" customWidth="1"/>
    <col min="1798" max="2049" width="11.42578125" style="43"/>
    <col min="2050" max="2050" width="24.5703125" style="43" customWidth="1"/>
    <col min="2051" max="2051" width="24" style="43" customWidth="1"/>
    <col min="2052" max="2052" width="34" style="43" customWidth="1"/>
    <col min="2053" max="2053" width="18.42578125" style="43" customWidth="1"/>
    <col min="2054" max="2305" width="11.42578125" style="43"/>
    <col min="2306" max="2306" width="24.5703125" style="43" customWidth="1"/>
    <col min="2307" max="2307" width="24" style="43" customWidth="1"/>
    <col min="2308" max="2308" width="34" style="43" customWidth="1"/>
    <col min="2309" max="2309" width="18.42578125" style="43" customWidth="1"/>
    <col min="2310" max="2561" width="11.42578125" style="43"/>
    <col min="2562" max="2562" width="24.5703125" style="43" customWidth="1"/>
    <col min="2563" max="2563" width="24" style="43" customWidth="1"/>
    <col min="2564" max="2564" width="34" style="43" customWidth="1"/>
    <col min="2565" max="2565" width="18.42578125" style="43" customWidth="1"/>
    <col min="2566" max="2817" width="11.42578125" style="43"/>
    <col min="2818" max="2818" width="24.5703125" style="43" customWidth="1"/>
    <col min="2819" max="2819" width="24" style="43" customWidth="1"/>
    <col min="2820" max="2820" width="34" style="43" customWidth="1"/>
    <col min="2821" max="2821" width="18.42578125" style="43" customWidth="1"/>
    <col min="2822" max="3073" width="11.42578125" style="43"/>
    <col min="3074" max="3074" width="24.5703125" style="43" customWidth="1"/>
    <col min="3075" max="3075" width="24" style="43" customWidth="1"/>
    <col min="3076" max="3076" width="34" style="43" customWidth="1"/>
    <col min="3077" max="3077" width="18.42578125" style="43" customWidth="1"/>
    <col min="3078" max="3329" width="11.42578125" style="43"/>
    <col min="3330" max="3330" width="24.5703125" style="43" customWidth="1"/>
    <col min="3331" max="3331" width="24" style="43" customWidth="1"/>
    <col min="3332" max="3332" width="34" style="43" customWidth="1"/>
    <col min="3333" max="3333" width="18.42578125" style="43" customWidth="1"/>
    <col min="3334" max="3585" width="11.42578125" style="43"/>
    <col min="3586" max="3586" width="24.5703125" style="43" customWidth="1"/>
    <col min="3587" max="3587" width="24" style="43" customWidth="1"/>
    <col min="3588" max="3588" width="34" style="43" customWidth="1"/>
    <col min="3589" max="3589" width="18.42578125" style="43" customWidth="1"/>
    <col min="3590" max="3841" width="11.42578125" style="43"/>
    <col min="3842" max="3842" width="24.5703125" style="43" customWidth="1"/>
    <col min="3843" max="3843" width="24" style="43" customWidth="1"/>
    <col min="3844" max="3844" width="34" style="43" customWidth="1"/>
    <col min="3845" max="3845" width="18.42578125" style="43" customWidth="1"/>
    <col min="3846" max="4097" width="11.42578125" style="43"/>
    <col min="4098" max="4098" width="24.5703125" style="43" customWidth="1"/>
    <col min="4099" max="4099" width="24" style="43" customWidth="1"/>
    <col min="4100" max="4100" width="34" style="43" customWidth="1"/>
    <col min="4101" max="4101" width="18.42578125" style="43" customWidth="1"/>
    <col min="4102" max="4353" width="11.42578125" style="43"/>
    <col min="4354" max="4354" width="24.5703125" style="43" customWidth="1"/>
    <col min="4355" max="4355" width="24" style="43" customWidth="1"/>
    <col min="4356" max="4356" width="34" style="43" customWidth="1"/>
    <col min="4357" max="4357" width="18.42578125" style="43" customWidth="1"/>
    <col min="4358" max="4609" width="11.42578125" style="43"/>
    <col min="4610" max="4610" width="24.5703125" style="43" customWidth="1"/>
    <col min="4611" max="4611" width="24" style="43" customWidth="1"/>
    <col min="4612" max="4612" width="34" style="43" customWidth="1"/>
    <col min="4613" max="4613" width="18.42578125" style="43" customWidth="1"/>
    <col min="4614" max="4865" width="11.42578125" style="43"/>
    <col min="4866" max="4866" width="24.5703125" style="43" customWidth="1"/>
    <col min="4867" max="4867" width="24" style="43" customWidth="1"/>
    <col min="4868" max="4868" width="34" style="43" customWidth="1"/>
    <col min="4869" max="4869" width="18.42578125" style="43" customWidth="1"/>
    <col min="4870" max="5121" width="11.42578125" style="43"/>
    <col min="5122" max="5122" width="24.5703125" style="43" customWidth="1"/>
    <col min="5123" max="5123" width="24" style="43" customWidth="1"/>
    <col min="5124" max="5124" width="34" style="43" customWidth="1"/>
    <col min="5125" max="5125" width="18.42578125" style="43" customWidth="1"/>
    <col min="5126" max="5377" width="11.42578125" style="43"/>
    <col min="5378" max="5378" width="24.5703125" style="43" customWidth="1"/>
    <col min="5379" max="5379" width="24" style="43" customWidth="1"/>
    <col min="5380" max="5380" width="34" style="43" customWidth="1"/>
    <col min="5381" max="5381" width="18.42578125" style="43" customWidth="1"/>
    <col min="5382" max="5633" width="11.42578125" style="43"/>
    <col min="5634" max="5634" width="24.5703125" style="43" customWidth="1"/>
    <col min="5635" max="5635" width="24" style="43" customWidth="1"/>
    <col min="5636" max="5636" width="34" style="43" customWidth="1"/>
    <col min="5637" max="5637" width="18.42578125" style="43" customWidth="1"/>
    <col min="5638" max="5889" width="11.42578125" style="43"/>
    <col min="5890" max="5890" width="24.5703125" style="43" customWidth="1"/>
    <col min="5891" max="5891" width="24" style="43" customWidth="1"/>
    <col min="5892" max="5892" width="34" style="43" customWidth="1"/>
    <col min="5893" max="5893" width="18.42578125" style="43" customWidth="1"/>
    <col min="5894" max="6145" width="11.42578125" style="43"/>
    <col min="6146" max="6146" width="24.5703125" style="43" customWidth="1"/>
    <col min="6147" max="6147" width="24" style="43" customWidth="1"/>
    <col min="6148" max="6148" width="34" style="43" customWidth="1"/>
    <col min="6149" max="6149" width="18.42578125" style="43" customWidth="1"/>
    <col min="6150" max="6401" width="11.42578125" style="43"/>
    <col min="6402" max="6402" width="24.5703125" style="43" customWidth="1"/>
    <col min="6403" max="6403" width="24" style="43" customWidth="1"/>
    <col min="6404" max="6404" width="34" style="43" customWidth="1"/>
    <col min="6405" max="6405" width="18.42578125" style="43" customWidth="1"/>
    <col min="6406" max="6657" width="11.42578125" style="43"/>
    <col min="6658" max="6658" width="24.5703125" style="43" customWidth="1"/>
    <col min="6659" max="6659" width="24" style="43" customWidth="1"/>
    <col min="6660" max="6660" width="34" style="43" customWidth="1"/>
    <col min="6661" max="6661" width="18.42578125" style="43" customWidth="1"/>
    <col min="6662" max="6913" width="11.42578125" style="43"/>
    <col min="6914" max="6914" width="24.5703125" style="43" customWidth="1"/>
    <col min="6915" max="6915" width="24" style="43" customWidth="1"/>
    <col min="6916" max="6916" width="34" style="43" customWidth="1"/>
    <col min="6917" max="6917" width="18.42578125" style="43" customWidth="1"/>
    <col min="6918" max="7169" width="11.42578125" style="43"/>
    <col min="7170" max="7170" width="24.5703125" style="43" customWidth="1"/>
    <col min="7171" max="7171" width="24" style="43" customWidth="1"/>
    <col min="7172" max="7172" width="34" style="43" customWidth="1"/>
    <col min="7173" max="7173" width="18.42578125" style="43" customWidth="1"/>
    <col min="7174" max="7425" width="11.42578125" style="43"/>
    <col min="7426" max="7426" width="24.5703125" style="43" customWidth="1"/>
    <col min="7427" max="7427" width="24" style="43" customWidth="1"/>
    <col min="7428" max="7428" width="34" style="43" customWidth="1"/>
    <col min="7429" max="7429" width="18.42578125" style="43" customWidth="1"/>
    <col min="7430" max="7681" width="11.42578125" style="43"/>
    <col min="7682" max="7682" width="24.5703125" style="43" customWidth="1"/>
    <col min="7683" max="7683" width="24" style="43" customWidth="1"/>
    <col min="7684" max="7684" width="34" style="43" customWidth="1"/>
    <col min="7685" max="7685" width="18.42578125" style="43" customWidth="1"/>
    <col min="7686" max="7937" width="11.42578125" style="43"/>
    <col min="7938" max="7938" width="24.5703125" style="43" customWidth="1"/>
    <col min="7939" max="7939" width="24" style="43" customWidth="1"/>
    <col min="7940" max="7940" width="34" style="43" customWidth="1"/>
    <col min="7941" max="7941" width="18.42578125" style="43" customWidth="1"/>
    <col min="7942" max="8193" width="11.42578125" style="43"/>
    <col min="8194" max="8194" width="24.5703125" style="43" customWidth="1"/>
    <col min="8195" max="8195" width="24" style="43" customWidth="1"/>
    <col min="8196" max="8196" width="34" style="43" customWidth="1"/>
    <col min="8197" max="8197" width="18.42578125" style="43" customWidth="1"/>
    <col min="8198" max="8449" width="11.42578125" style="43"/>
    <col min="8450" max="8450" width="24.5703125" style="43" customWidth="1"/>
    <col min="8451" max="8451" width="24" style="43" customWidth="1"/>
    <col min="8452" max="8452" width="34" style="43" customWidth="1"/>
    <col min="8453" max="8453" width="18.42578125" style="43" customWidth="1"/>
    <col min="8454" max="8705" width="11.42578125" style="43"/>
    <col min="8706" max="8706" width="24.5703125" style="43" customWidth="1"/>
    <col min="8707" max="8707" width="24" style="43" customWidth="1"/>
    <col min="8708" max="8708" width="34" style="43" customWidth="1"/>
    <col min="8709" max="8709" width="18.42578125" style="43" customWidth="1"/>
    <col min="8710" max="8961" width="11.42578125" style="43"/>
    <col min="8962" max="8962" width="24.5703125" style="43" customWidth="1"/>
    <col min="8963" max="8963" width="24" style="43" customWidth="1"/>
    <col min="8964" max="8964" width="34" style="43" customWidth="1"/>
    <col min="8965" max="8965" width="18.42578125" style="43" customWidth="1"/>
    <col min="8966" max="9217" width="11.42578125" style="43"/>
    <col min="9218" max="9218" width="24.5703125" style="43" customWidth="1"/>
    <col min="9219" max="9219" width="24" style="43" customWidth="1"/>
    <col min="9220" max="9220" width="34" style="43" customWidth="1"/>
    <col min="9221" max="9221" width="18.42578125" style="43" customWidth="1"/>
    <col min="9222" max="9473" width="11.42578125" style="43"/>
    <col min="9474" max="9474" width="24.5703125" style="43" customWidth="1"/>
    <col min="9475" max="9475" width="24" style="43" customWidth="1"/>
    <col min="9476" max="9476" width="34" style="43" customWidth="1"/>
    <col min="9477" max="9477" width="18.42578125" style="43" customWidth="1"/>
    <col min="9478" max="9729" width="11.42578125" style="43"/>
    <col min="9730" max="9730" width="24.5703125" style="43" customWidth="1"/>
    <col min="9731" max="9731" width="24" style="43" customWidth="1"/>
    <col min="9732" max="9732" width="34" style="43" customWidth="1"/>
    <col min="9733" max="9733" width="18.42578125" style="43" customWidth="1"/>
    <col min="9734" max="9985" width="11.42578125" style="43"/>
    <col min="9986" max="9986" width="24.5703125" style="43" customWidth="1"/>
    <col min="9987" max="9987" width="24" style="43" customWidth="1"/>
    <col min="9988" max="9988" width="34" style="43" customWidth="1"/>
    <col min="9989" max="9989" width="18.42578125" style="43" customWidth="1"/>
    <col min="9990" max="10241" width="11.42578125" style="43"/>
    <col min="10242" max="10242" width="24.5703125" style="43" customWidth="1"/>
    <col min="10243" max="10243" width="24" style="43" customWidth="1"/>
    <col min="10244" max="10244" width="34" style="43" customWidth="1"/>
    <col min="10245" max="10245" width="18.42578125" style="43" customWidth="1"/>
    <col min="10246" max="10497" width="11.42578125" style="43"/>
    <col min="10498" max="10498" width="24.5703125" style="43" customWidth="1"/>
    <col min="10499" max="10499" width="24" style="43" customWidth="1"/>
    <col min="10500" max="10500" width="34" style="43" customWidth="1"/>
    <col min="10501" max="10501" width="18.42578125" style="43" customWidth="1"/>
    <col min="10502" max="10753" width="11.42578125" style="43"/>
    <col min="10754" max="10754" width="24.5703125" style="43" customWidth="1"/>
    <col min="10755" max="10755" width="24" style="43" customWidth="1"/>
    <col min="10756" max="10756" width="34" style="43" customWidth="1"/>
    <col min="10757" max="10757" width="18.42578125" style="43" customWidth="1"/>
    <col min="10758" max="11009" width="11.42578125" style="43"/>
    <col min="11010" max="11010" width="24.5703125" style="43" customWidth="1"/>
    <col min="11011" max="11011" width="24" style="43" customWidth="1"/>
    <col min="11012" max="11012" width="34" style="43" customWidth="1"/>
    <col min="11013" max="11013" width="18.42578125" style="43" customWidth="1"/>
    <col min="11014" max="11265" width="11.42578125" style="43"/>
    <col min="11266" max="11266" width="24.5703125" style="43" customWidth="1"/>
    <col min="11267" max="11267" width="24" style="43" customWidth="1"/>
    <col min="11268" max="11268" width="34" style="43" customWidth="1"/>
    <col min="11269" max="11269" width="18.42578125" style="43" customWidth="1"/>
    <col min="11270" max="11521" width="11.42578125" style="43"/>
    <col min="11522" max="11522" width="24.5703125" style="43" customWidth="1"/>
    <col min="11523" max="11523" width="24" style="43" customWidth="1"/>
    <col min="11524" max="11524" width="34" style="43" customWidth="1"/>
    <col min="11525" max="11525" width="18.42578125" style="43" customWidth="1"/>
    <col min="11526" max="11777" width="11.42578125" style="43"/>
    <col min="11778" max="11778" width="24.5703125" style="43" customWidth="1"/>
    <col min="11779" max="11779" width="24" style="43" customWidth="1"/>
    <col min="11780" max="11780" width="34" style="43" customWidth="1"/>
    <col min="11781" max="11781" width="18.42578125" style="43" customWidth="1"/>
    <col min="11782" max="12033" width="11.42578125" style="43"/>
    <col min="12034" max="12034" width="24.5703125" style="43" customWidth="1"/>
    <col min="12035" max="12035" width="24" style="43" customWidth="1"/>
    <col min="12036" max="12036" width="34" style="43" customWidth="1"/>
    <col min="12037" max="12037" width="18.42578125" style="43" customWidth="1"/>
    <col min="12038" max="12289" width="11.42578125" style="43"/>
    <col min="12290" max="12290" width="24.5703125" style="43" customWidth="1"/>
    <col min="12291" max="12291" width="24" style="43" customWidth="1"/>
    <col min="12292" max="12292" width="34" style="43" customWidth="1"/>
    <col min="12293" max="12293" width="18.42578125" style="43" customWidth="1"/>
    <col min="12294" max="12545" width="11.42578125" style="43"/>
    <col min="12546" max="12546" width="24.5703125" style="43" customWidth="1"/>
    <col min="12547" max="12547" width="24" style="43" customWidth="1"/>
    <col min="12548" max="12548" width="34" style="43" customWidth="1"/>
    <col min="12549" max="12549" width="18.42578125" style="43" customWidth="1"/>
    <col min="12550" max="12801" width="11.42578125" style="43"/>
    <col min="12802" max="12802" width="24.5703125" style="43" customWidth="1"/>
    <col min="12803" max="12803" width="24" style="43" customWidth="1"/>
    <col min="12804" max="12804" width="34" style="43" customWidth="1"/>
    <col min="12805" max="12805" width="18.42578125" style="43" customWidth="1"/>
    <col min="12806" max="13057" width="11.42578125" style="43"/>
    <col min="13058" max="13058" width="24.5703125" style="43" customWidth="1"/>
    <col min="13059" max="13059" width="24" style="43" customWidth="1"/>
    <col min="13060" max="13060" width="34" style="43" customWidth="1"/>
    <col min="13061" max="13061" width="18.42578125" style="43" customWidth="1"/>
    <col min="13062" max="13313" width="11.42578125" style="43"/>
    <col min="13314" max="13314" width="24.5703125" style="43" customWidth="1"/>
    <col min="13315" max="13315" width="24" style="43" customWidth="1"/>
    <col min="13316" max="13316" width="34" style="43" customWidth="1"/>
    <col min="13317" max="13317" width="18.42578125" style="43" customWidth="1"/>
    <col min="13318" max="13569" width="11.42578125" style="43"/>
    <col min="13570" max="13570" width="24.5703125" style="43" customWidth="1"/>
    <col min="13571" max="13571" width="24" style="43" customWidth="1"/>
    <col min="13572" max="13572" width="34" style="43" customWidth="1"/>
    <col min="13573" max="13573" width="18.42578125" style="43" customWidth="1"/>
    <col min="13574" max="13825" width="11.42578125" style="43"/>
    <col min="13826" max="13826" width="24.5703125" style="43" customWidth="1"/>
    <col min="13827" max="13827" width="24" style="43" customWidth="1"/>
    <col min="13828" max="13828" width="34" style="43" customWidth="1"/>
    <col min="13829" max="13829" width="18.42578125" style="43" customWidth="1"/>
    <col min="13830" max="14081" width="11.42578125" style="43"/>
    <col min="14082" max="14082" width="24.5703125" style="43" customWidth="1"/>
    <col min="14083" max="14083" width="24" style="43" customWidth="1"/>
    <col min="14084" max="14084" width="34" style="43" customWidth="1"/>
    <col min="14085" max="14085" width="18.42578125" style="43" customWidth="1"/>
    <col min="14086" max="14337" width="11.42578125" style="43"/>
    <col min="14338" max="14338" width="24.5703125" style="43" customWidth="1"/>
    <col min="14339" max="14339" width="24" style="43" customWidth="1"/>
    <col min="14340" max="14340" width="34" style="43" customWidth="1"/>
    <col min="14341" max="14341" width="18.42578125" style="43" customWidth="1"/>
    <col min="14342" max="14593" width="11.42578125" style="43"/>
    <col min="14594" max="14594" width="24.5703125" style="43" customWidth="1"/>
    <col min="14595" max="14595" width="24" style="43" customWidth="1"/>
    <col min="14596" max="14596" width="34" style="43" customWidth="1"/>
    <col min="14597" max="14597" width="18.42578125" style="43" customWidth="1"/>
    <col min="14598" max="14849" width="11.42578125" style="43"/>
    <col min="14850" max="14850" width="24.5703125" style="43" customWidth="1"/>
    <col min="14851" max="14851" width="24" style="43" customWidth="1"/>
    <col min="14852" max="14852" width="34" style="43" customWidth="1"/>
    <col min="14853" max="14853" width="18.42578125" style="43" customWidth="1"/>
    <col min="14854" max="15105" width="11.42578125" style="43"/>
    <col min="15106" max="15106" width="24.5703125" style="43" customWidth="1"/>
    <col min="15107" max="15107" width="24" style="43" customWidth="1"/>
    <col min="15108" max="15108" width="34" style="43" customWidth="1"/>
    <col min="15109" max="15109" width="18.42578125" style="43" customWidth="1"/>
    <col min="15110" max="15361" width="11.42578125" style="43"/>
    <col min="15362" max="15362" width="24.5703125" style="43" customWidth="1"/>
    <col min="15363" max="15363" width="24" style="43" customWidth="1"/>
    <col min="15364" max="15364" width="34" style="43" customWidth="1"/>
    <col min="15365" max="15365" width="18.42578125" style="43" customWidth="1"/>
    <col min="15366" max="15617" width="11.42578125" style="43"/>
    <col min="15618" max="15618" width="24.5703125" style="43" customWidth="1"/>
    <col min="15619" max="15619" width="24" style="43" customWidth="1"/>
    <col min="15620" max="15620" width="34" style="43" customWidth="1"/>
    <col min="15621" max="15621" width="18.42578125" style="43" customWidth="1"/>
    <col min="15622" max="15873" width="11.42578125" style="43"/>
    <col min="15874" max="15874" width="24.5703125" style="43" customWidth="1"/>
    <col min="15875" max="15875" width="24" style="43" customWidth="1"/>
    <col min="15876" max="15876" width="34" style="43" customWidth="1"/>
    <col min="15877" max="15877" width="18.42578125" style="43" customWidth="1"/>
    <col min="15878" max="16129" width="11.42578125" style="43"/>
    <col min="16130" max="16130" width="24.5703125" style="43" customWidth="1"/>
    <col min="16131" max="16131" width="24" style="43" customWidth="1"/>
    <col min="16132" max="16132" width="34" style="43" customWidth="1"/>
    <col min="16133" max="16133" width="18.42578125" style="43" customWidth="1"/>
    <col min="16134" max="16384" width="11.42578125" style="43"/>
  </cols>
  <sheetData>
    <row r="1" spans="1:5" x14ac:dyDescent="0.25">
      <c r="A1" s="40"/>
      <c r="B1" s="41"/>
      <c r="C1" s="40"/>
      <c r="D1" s="40"/>
      <c r="E1" s="42"/>
    </row>
    <row r="2" spans="1:5" ht="13.5" x14ac:dyDescent="0.25">
      <c r="A2" s="84" t="s">
        <v>371</v>
      </c>
      <c r="B2" s="84"/>
      <c r="C2" s="84"/>
      <c r="D2" s="84"/>
      <c r="E2" s="84"/>
    </row>
    <row r="3" spans="1:5" ht="13.5" x14ac:dyDescent="0.25">
      <c r="A3" s="84" t="s">
        <v>372</v>
      </c>
      <c r="B3" s="84"/>
      <c r="C3" s="84"/>
      <c r="D3" s="84"/>
      <c r="E3" s="84"/>
    </row>
    <row r="4" spans="1:5" ht="13.5" x14ac:dyDescent="0.25">
      <c r="A4" s="84" t="s">
        <v>394</v>
      </c>
      <c r="B4" s="84"/>
      <c r="C4" s="84"/>
      <c r="D4" s="84"/>
      <c r="E4" s="84"/>
    </row>
    <row r="5" spans="1:5" ht="13.5" x14ac:dyDescent="0.25">
      <c r="A5" s="44"/>
      <c r="B5" s="45"/>
      <c r="C5" s="44"/>
      <c r="D5" s="44"/>
      <c r="E5" s="45"/>
    </row>
    <row r="6" spans="1:5" ht="13.5" x14ac:dyDescent="0.25">
      <c r="A6" s="44"/>
      <c r="B6" s="45"/>
      <c r="C6" s="44"/>
      <c r="D6" s="44"/>
      <c r="E6" s="45"/>
    </row>
    <row r="7" spans="1:5" ht="14.25" thickBot="1" x14ac:dyDescent="0.3">
      <c r="A7" s="46" t="s">
        <v>373</v>
      </c>
      <c r="B7" s="45"/>
      <c r="C7" s="44"/>
      <c r="D7" s="44"/>
      <c r="E7" s="45"/>
    </row>
    <row r="8" spans="1:5" s="47" customFormat="1" ht="13.5" thickBot="1" x14ac:dyDescent="0.3">
      <c r="A8" s="13" t="s">
        <v>374</v>
      </c>
      <c r="B8" s="14" t="s">
        <v>375</v>
      </c>
      <c r="C8" s="14" t="s">
        <v>376</v>
      </c>
      <c r="D8" s="14" t="s">
        <v>377</v>
      </c>
      <c r="E8" s="14" t="s">
        <v>378</v>
      </c>
    </row>
    <row r="9" spans="1:5" ht="64.5" thickBot="1" x14ac:dyDescent="0.3">
      <c r="A9" s="22" t="s">
        <v>0</v>
      </c>
      <c r="B9" s="15" t="s">
        <v>387</v>
      </c>
      <c r="C9" s="15" t="s">
        <v>380</v>
      </c>
      <c r="D9" s="16" t="s">
        <v>384</v>
      </c>
      <c r="E9" s="17" t="s">
        <v>385</v>
      </c>
    </row>
    <row r="10" spans="1:5" ht="77.25" thickBot="1" x14ac:dyDescent="0.3">
      <c r="A10" s="22" t="s">
        <v>1</v>
      </c>
      <c r="B10" s="15" t="s">
        <v>388</v>
      </c>
      <c r="C10" s="15" t="s">
        <v>380</v>
      </c>
      <c r="D10" s="16" t="s">
        <v>384</v>
      </c>
      <c r="E10" s="17" t="s">
        <v>386</v>
      </c>
    </row>
    <row r="11" spans="1:5" ht="51.75" thickBot="1" x14ac:dyDescent="0.3">
      <c r="A11" s="20" t="s">
        <v>2</v>
      </c>
      <c r="B11" s="15" t="s">
        <v>389</v>
      </c>
      <c r="C11" s="15" t="s">
        <v>380</v>
      </c>
      <c r="D11" s="16" t="s">
        <v>390</v>
      </c>
      <c r="E11" s="17">
        <v>3</v>
      </c>
    </row>
    <row r="12" spans="1:5" ht="64.5" thickBot="1" x14ac:dyDescent="0.3">
      <c r="A12" s="20" t="s">
        <v>3</v>
      </c>
      <c r="B12" s="15" t="s">
        <v>391</v>
      </c>
      <c r="C12" s="15" t="s">
        <v>380</v>
      </c>
      <c r="D12" s="16" t="s">
        <v>390</v>
      </c>
      <c r="E12" s="17">
        <v>30</v>
      </c>
    </row>
    <row r="13" spans="1:5" ht="51.75" thickBot="1" x14ac:dyDescent="0.3">
      <c r="A13" s="21" t="s">
        <v>4</v>
      </c>
      <c r="B13" s="15" t="s">
        <v>392</v>
      </c>
      <c r="C13" s="15" t="s">
        <v>382</v>
      </c>
      <c r="D13" s="16" t="s">
        <v>383</v>
      </c>
      <c r="E13" s="23">
        <v>10000</v>
      </c>
    </row>
    <row r="14" spans="1:5" ht="64.5" thickBot="1" x14ac:dyDescent="0.3">
      <c r="A14" s="21" t="s">
        <v>5</v>
      </c>
      <c r="B14" s="15" t="s">
        <v>393</v>
      </c>
      <c r="C14" s="15" t="s">
        <v>380</v>
      </c>
      <c r="D14" s="16" t="s">
        <v>383</v>
      </c>
      <c r="E14" s="23">
        <v>10000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7"/>
  <sheetViews>
    <sheetView workbookViewId="0">
      <pane xSplit="1" ySplit="8" topLeftCell="B24" activePane="bottomRight" state="frozen"/>
      <selection pane="topRight" activeCell="B1" sqref="B1"/>
      <selection pane="bottomLeft" activeCell="A8" sqref="A8"/>
      <selection pane="bottomRight" activeCell="D18" sqref="D18"/>
    </sheetView>
  </sheetViews>
  <sheetFormatPr baseColWidth="10" defaultRowHeight="12.75" x14ac:dyDescent="0.25"/>
  <cols>
    <col min="1" max="1" width="24.5703125" style="43" customWidth="1"/>
    <col min="2" max="2" width="32.42578125" style="48" customWidth="1"/>
    <col min="3" max="3" width="24" style="43" customWidth="1"/>
    <col min="4" max="4" width="34" style="43" customWidth="1"/>
    <col min="5" max="5" width="30.140625" style="49" customWidth="1"/>
    <col min="6" max="257" width="11.42578125" style="43"/>
    <col min="258" max="258" width="24.5703125" style="43" customWidth="1"/>
    <col min="259" max="259" width="24" style="43" customWidth="1"/>
    <col min="260" max="260" width="34" style="43" customWidth="1"/>
    <col min="261" max="261" width="18.42578125" style="43" customWidth="1"/>
    <col min="262" max="513" width="11.42578125" style="43"/>
    <col min="514" max="514" width="24.5703125" style="43" customWidth="1"/>
    <col min="515" max="515" width="24" style="43" customWidth="1"/>
    <col min="516" max="516" width="34" style="43" customWidth="1"/>
    <col min="517" max="517" width="18.42578125" style="43" customWidth="1"/>
    <col min="518" max="769" width="11.42578125" style="43"/>
    <col min="770" max="770" width="24.5703125" style="43" customWidth="1"/>
    <col min="771" max="771" width="24" style="43" customWidth="1"/>
    <col min="772" max="772" width="34" style="43" customWidth="1"/>
    <col min="773" max="773" width="18.42578125" style="43" customWidth="1"/>
    <col min="774" max="1025" width="11.42578125" style="43"/>
    <col min="1026" max="1026" width="24.5703125" style="43" customWidth="1"/>
    <col min="1027" max="1027" width="24" style="43" customWidth="1"/>
    <col min="1028" max="1028" width="34" style="43" customWidth="1"/>
    <col min="1029" max="1029" width="18.42578125" style="43" customWidth="1"/>
    <col min="1030" max="1281" width="11.42578125" style="43"/>
    <col min="1282" max="1282" width="24.5703125" style="43" customWidth="1"/>
    <col min="1283" max="1283" width="24" style="43" customWidth="1"/>
    <col min="1284" max="1284" width="34" style="43" customWidth="1"/>
    <col min="1285" max="1285" width="18.42578125" style="43" customWidth="1"/>
    <col min="1286" max="1537" width="11.42578125" style="43"/>
    <col min="1538" max="1538" width="24.5703125" style="43" customWidth="1"/>
    <col min="1539" max="1539" width="24" style="43" customWidth="1"/>
    <col min="1540" max="1540" width="34" style="43" customWidth="1"/>
    <col min="1541" max="1541" width="18.42578125" style="43" customWidth="1"/>
    <col min="1542" max="1793" width="11.42578125" style="43"/>
    <col min="1794" max="1794" width="24.5703125" style="43" customWidth="1"/>
    <col min="1795" max="1795" width="24" style="43" customWidth="1"/>
    <col min="1796" max="1796" width="34" style="43" customWidth="1"/>
    <col min="1797" max="1797" width="18.42578125" style="43" customWidth="1"/>
    <col min="1798" max="2049" width="11.42578125" style="43"/>
    <col min="2050" max="2050" width="24.5703125" style="43" customWidth="1"/>
    <col min="2051" max="2051" width="24" style="43" customWidth="1"/>
    <col min="2052" max="2052" width="34" style="43" customWidth="1"/>
    <col min="2053" max="2053" width="18.42578125" style="43" customWidth="1"/>
    <col min="2054" max="2305" width="11.42578125" style="43"/>
    <col min="2306" max="2306" width="24.5703125" style="43" customWidth="1"/>
    <col min="2307" max="2307" width="24" style="43" customWidth="1"/>
    <col min="2308" max="2308" width="34" style="43" customWidth="1"/>
    <col min="2309" max="2309" width="18.42578125" style="43" customWidth="1"/>
    <col min="2310" max="2561" width="11.42578125" style="43"/>
    <col min="2562" max="2562" width="24.5703125" style="43" customWidth="1"/>
    <col min="2563" max="2563" width="24" style="43" customWidth="1"/>
    <col min="2564" max="2564" width="34" style="43" customWidth="1"/>
    <col min="2565" max="2565" width="18.42578125" style="43" customWidth="1"/>
    <col min="2566" max="2817" width="11.42578125" style="43"/>
    <col min="2818" max="2818" width="24.5703125" style="43" customWidth="1"/>
    <col min="2819" max="2819" width="24" style="43" customWidth="1"/>
    <col min="2820" max="2820" width="34" style="43" customWidth="1"/>
    <col min="2821" max="2821" width="18.42578125" style="43" customWidth="1"/>
    <col min="2822" max="3073" width="11.42578125" style="43"/>
    <col min="3074" max="3074" width="24.5703125" style="43" customWidth="1"/>
    <col min="3075" max="3075" width="24" style="43" customWidth="1"/>
    <col min="3076" max="3076" width="34" style="43" customWidth="1"/>
    <col min="3077" max="3077" width="18.42578125" style="43" customWidth="1"/>
    <col min="3078" max="3329" width="11.42578125" style="43"/>
    <col min="3330" max="3330" width="24.5703125" style="43" customWidth="1"/>
    <col min="3331" max="3331" width="24" style="43" customWidth="1"/>
    <col min="3332" max="3332" width="34" style="43" customWidth="1"/>
    <col min="3333" max="3333" width="18.42578125" style="43" customWidth="1"/>
    <col min="3334" max="3585" width="11.42578125" style="43"/>
    <col min="3586" max="3586" width="24.5703125" style="43" customWidth="1"/>
    <col min="3587" max="3587" width="24" style="43" customWidth="1"/>
    <col min="3588" max="3588" width="34" style="43" customWidth="1"/>
    <col min="3589" max="3589" width="18.42578125" style="43" customWidth="1"/>
    <col min="3590" max="3841" width="11.42578125" style="43"/>
    <col min="3842" max="3842" width="24.5703125" style="43" customWidth="1"/>
    <col min="3843" max="3843" width="24" style="43" customWidth="1"/>
    <col min="3844" max="3844" width="34" style="43" customWidth="1"/>
    <col min="3845" max="3845" width="18.42578125" style="43" customWidth="1"/>
    <col min="3846" max="4097" width="11.42578125" style="43"/>
    <col min="4098" max="4098" width="24.5703125" style="43" customWidth="1"/>
    <col min="4099" max="4099" width="24" style="43" customWidth="1"/>
    <col min="4100" max="4100" width="34" style="43" customWidth="1"/>
    <col min="4101" max="4101" width="18.42578125" style="43" customWidth="1"/>
    <col min="4102" max="4353" width="11.42578125" style="43"/>
    <col min="4354" max="4354" width="24.5703125" style="43" customWidth="1"/>
    <col min="4355" max="4355" width="24" style="43" customWidth="1"/>
    <col min="4356" max="4356" width="34" style="43" customWidth="1"/>
    <col min="4357" max="4357" width="18.42578125" style="43" customWidth="1"/>
    <col min="4358" max="4609" width="11.42578125" style="43"/>
    <col min="4610" max="4610" width="24.5703125" style="43" customWidth="1"/>
    <col min="4611" max="4611" width="24" style="43" customWidth="1"/>
    <col min="4612" max="4612" width="34" style="43" customWidth="1"/>
    <col min="4613" max="4613" width="18.42578125" style="43" customWidth="1"/>
    <col min="4614" max="4865" width="11.42578125" style="43"/>
    <col min="4866" max="4866" width="24.5703125" style="43" customWidth="1"/>
    <col min="4867" max="4867" width="24" style="43" customWidth="1"/>
    <col min="4868" max="4868" width="34" style="43" customWidth="1"/>
    <col min="4869" max="4869" width="18.42578125" style="43" customWidth="1"/>
    <col min="4870" max="5121" width="11.42578125" style="43"/>
    <col min="5122" max="5122" width="24.5703125" style="43" customWidth="1"/>
    <col min="5123" max="5123" width="24" style="43" customWidth="1"/>
    <col min="5124" max="5124" width="34" style="43" customWidth="1"/>
    <col min="5125" max="5125" width="18.42578125" style="43" customWidth="1"/>
    <col min="5126" max="5377" width="11.42578125" style="43"/>
    <col min="5378" max="5378" width="24.5703125" style="43" customWidth="1"/>
    <col min="5379" max="5379" width="24" style="43" customWidth="1"/>
    <col min="5380" max="5380" width="34" style="43" customWidth="1"/>
    <col min="5381" max="5381" width="18.42578125" style="43" customWidth="1"/>
    <col min="5382" max="5633" width="11.42578125" style="43"/>
    <col min="5634" max="5634" width="24.5703125" style="43" customWidth="1"/>
    <col min="5635" max="5635" width="24" style="43" customWidth="1"/>
    <col min="5636" max="5636" width="34" style="43" customWidth="1"/>
    <col min="5637" max="5637" width="18.42578125" style="43" customWidth="1"/>
    <col min="5638" max="5889" width="11.42578125" style="43"/>
    <col min="5890" max="5890" width="24.5703125" style="43" customWidth="1"/>
    <col min="5891" max="5891" width="24" style="43" customWidth="1"/>
    <col min="5892" max="5892" width="34" style="43" customWidth="1"/>
    <col min="5893" max="5893" width="18.42578125" style="43" customWidth="1"/>
    <col min="5894" max="6145" width="11.42578125" style="43"/>
    <col min="6146" max="6146" width="24.5703125" style="43" customWidth="1"/>
    <col min="6147" max="6147" width="24" style="43" customWidth="1"/>
    <col min="6148" max="6148" width="34" style="43" customWidth="1"/>
    <col min="6149" max="6149" width="18.42578125" style="43" customWidth="1"/>
    <col min="6150" max="6401" width="11.42578125" style="43"/>
    <col min="6402" max="6402" width="24.5703125" style="43" customWidth="1"/>
    <col min="6403" max="6403" width="24" style="43" customWidth="1"/>
    <col min="6404" max="6404" width="34" style="43" customWidth="1"/>
    <col min="6405" max="6405" width="18.42578125" style="43" customWidth="1"/>
    <col min="6406" max="6657" width="11.42578125" style="43"/>
    <col min="6658" max="6658" width="24.5703125" style="43" customWidth="1"/>
    <col min="6659" max="6659" width="24" style="43" customWidth="1"/>
    <col min="6660" max="6660" width="34" style="43" customWidth="1"/>
    <col min="6661" max="6661" width="18.42578125" style="43" customWidth="1"/>
    <col min="6662" max="6913" width="11.42578125" style="43"/>
    <col min="6914" max="6914" width="24.5703125" style="43" customWidth="1"/>
    <col min="6915" max="6915" width="24" style="43" customWidth="1"/>
    <col min="6916" max="6916" width="34" style="43" customWidth="1"/>
    <col min="6917" max="6917" width="18.42578125" style="43" customWidth="1"/>
    <col min="6918" max="7169" width="11.42578125" style="43"/>
    <col min="7170" max="7170" width="24.5703125" style="43" customWidth="1"/>
    <col min="7171" max="7171" width="24" style="43" customWidth="1"/>
    <col min="7172" max="7172" width="34" style="43" customWidth="1"/>
    <col min="7173" max="7173" width="18.42578125" style="43" customWidth="1"/>
    <col min="7174" max="7425" width="11.42578125" style="43"/>
    <col min="7426" max="7426" width="24.5703125" style="43" customWidth="1"/>
    <col min="7427" max="7427" width="24" style="43" customWidth="1"/>
    <col min="7428" max="7428" width="34" style="43" customWidth="1"/>
    <col min="7429" max="7429" width="18.42578125" style="43" customWidth="1"/>
    <col min="7430" max="7681" width="11.42578125" style="43"/>
    <col min="7682" max="7682" width="24.5703125" style="43" customWidth="1"/>
    <col min="7683" max="7683" width="24" style="43" customWidth="1"/>
    <col min="7684" max="7684" width="34" style="43" customWidth="1"/>
    <col min="7685" max="7685" width="18.42578125" style="43" customWidth="1"/>
    <col min="7686" max="7937" width="11.42578125" style="43"/>
    <col min="7938" max="7938" width="24.5703125" style="43" customWidth="1"/>
    <col min="7939" max="7939" width="24" style="43" customWidth="1"/>
    <col min="7940" max="7940" width="34" style="43" customWidth="1"/>
    <col min="7941" max="7941" width="18.42578125" style="43" customWidth="1"/>
    <col min="7942" max="8193" width="11.42578125" style="43"/>
    <col min="8194" max="8194" width="24.5703125" style="43" customWidth="1"/>
    <col min="8195" max="8195" width="24" style="43" customWidth="1"/>
    <col min="8196" max="8196" width="34" style="43" customWidth="1"/>
    <col min="8197" max="8197" width="18.42578125" style="43" customWidth="1"/>
    <col min="8198" max="8449" width="11.42578125" style="43"/>
    <col min="8450" max="8450" width="24.5703125" style="43" customWidth="1"/>
    <col min="8451" max="8451" width="24" style="43" customWidth="1"/>
    <col min="8452" max="8452" width="34" style="43" customWidth="1"/>
    <col min="8453" max="8453" width="18.42578125" style="43" customWidth="1"/>
    <col min="8454" max="8705" width="11.42578125" style="43"/>
    <col min="8706" max="8706" width="24.5703125" style="43" customWidth="1"/>
    <col min="8707" max="8707" width="24" style="43" customWidth="1"/>
    <col min="8708" max="8708" width="34" style="43" customWidth="1"/>
    <col min="8709" max="8709" width="18.42578125" style="43" customWidth="1"/>
    <col min="8710" max="8961" width="11.42578125" style="43"/>
    <col min="8962" max="8962" width="24.5703125" style="43" customWidth="1"/>
    <col min="8963" max="8963" width="24" style="43" customWidth="1"/>
    <col min="8964" max="8964" width="34" style="43" customWidth="1"/>
    <col min="8965" max="8965" width="18.42578125" style="43" customWidth="1"/>
    <col min="8966" max="9217" width="11.42578125" style="43"/>
    <col min="9218" max="9218" width="24.5703125" style="43" customWidth="1"/>
    <col min="9219" max="9219" width="24" style="43" customWidth="1"/>
    <col min="9220" max="9220" width="34" style="43" customWidth="1"/>
    <col min="9221" max="9221" width="18.42578125" style="43" customWidth="1"/>
    <col min="9222" max="9473" width="11.42578125" style="43"/>
    <col min="9474" max="9474" width="24.5703125" style="43" customWidth="1"/>
    <col min="9475" max="9475" width="24" style="43" customWidth="1"/>
    <col min="9476" max="9476" width="34" style="43" customWidth="1"/>
    <col min="9477" max="9477" width="18.42578125" style="43" customWidth="1"/>
    <col min="9478" max="9729" width="11.42578125" style="43"/>
    <col min="9730" max="9730" width="24.5703125" style="43" customWidth="1"/>
    <col min="9731" max="9731" width="24" style="43" customWidth="1"/>
    <col min="9732" max="9732" width="34" style="43" customWidth="1"/>
    <col min="9733" max="9733" width="18.42578125" style="43" customWidth="1"/>
    <col min="9734" max="9985" width="11.42578125" style="43"/>
    <col min="9986" max="9986" width="24.5703125" style="43" customWidth="1"/>
    <col min="9987" max="9987" width="24" style="43" customWidth="1"/>
    <col min="9988" max="9988" width="34" style="43" customWidth="1"/>
    <col min="9989" max="9989" width="18.42578125" style="43" customWidth="1"/>
    <col min="9990" max="10241" width="11.42578125" style="43"/>
    <col min="10242" max="10242" width="24.5703125" style="43" customWidth="1"/>
    <col min="10243" max="10243" width="24" style="43" customWidth="1"/>
    <col min="10244" max="10244" width="34" style="43" customWidth="1"/>
    <col min="10245" max="10245" width="18.42578125" style="43" customWidth="1"/>
    <col min="10246" max="10497" width="11.42578125" style="43"/>
    <col min="10498" max="10498" width="24.5703125" style="43" customWidth="1"/>
    <col min="10499" max="10499" width="24" style="43" customWidth="1"/>
    <col min="10500" max="10500" width="34" style="43" customWidth="1"/>
    <col min="10501" max="10501" width="18.42578125" style="43" customWidth="1"/>
    <col min="10502" max="10753" width="11.42578125" style="43"/>
    <col min="10754" max="10754" width="24.5703125" style="43" customWidth="1"/>
    <col min="10755" max="10755" width="24" style="43" customWidth="1"/>
    <col min="10756" max="10756" width="34" style="43" customWidth="1"/>
    <col min="10757" max="10757" width="18.42578125" style="43" customWidth="1"/>
    <col min="10758" max="11009" width="11.42578125" style="43"/>
    <col min="11010" max="11010" width="24.5703125" style="43" customWidth="1"/>
    <col min="11011" max="11011" width="24" style="43" customWidth="1"/>
    <col min="11012" max="11012" width="34" style="43" customWidth="1"/>
    <col min="11013" max="11013" width="18.42578125" style="43" customWidth="1"/>
    <col min="11014" max="11265" width="11.42578125" style="43"/>
    <col min="11266" max="11266" width="24.5703125" style="43" customWidth="1"/>
    <col min="11267" max="11267" width="24" style="43" customWidth="1"/>
    <col min="11268" max="11268" width="34" style="43" customWidth="1"/>
    <col min="11269" max="11269" width="18.42578125" style="43" customWidth="1"/>
    <col min="11270" max="11521" width="11.42578125" style="43"/>
    <col min="11522" max="11522" width="24.5703125" style="43" customWidth="1"/>
    <col min="11523" max="11523" width="24" style="43" customWidth="1"/>
    <col min="11524" max="11524" width="34" style="43" customWidth="1"/>
    <col min="11525" max="11525" width="18.42578125" style="43" customWidth="1"/>
    <col min="11526" max="11777" width="11.42578125" style="43"/>
    <col min="11778" max="11778" width="24.5703125" style="43" customWidth="1"/>
    <col min="11779" max="11779" width="24" style="43" customWidth="1"/>
    <col min="11780" max="11780" width="34" style="43" customWidth="1"/>
    <col min="11781" max="11781" width="18.42578125" style="43" customWidth="1"/>
    <col min="11782" max="12033" width="11.42578125" style="43"/>
    <col min="12034" max="12034" width="24.5703125" style="43" customWidth="1"/>
    <col min="12035" max="12035" width="24" style="43" customWidth="1"/>
    <col min="12036" max="12036" width="34" style="43" customWidth="1"/>
    <col min="12037" max="12037" width="18.42578125" style="43" customWidth="1"/>
    <col min="12038" max="12289" width="11.42578125" style="43"/>
    <col min="12290" max="12290" width="24.5703125" style="43" customWidth="1"/>
    <col min="12291" max="12291" width="24" style="43" customWidth="1"/>
    <col min="12292" max="12292" width="34" style="43" customWidth="1"/>
    <col min="12293" max="12293" width="18.42578125" style="43" customWidth="1"/>
    <col min="12294" max="12545" width="11.42578125" style="43"/>
    <col min="12546" max="12546" width="24.5703125" style="43" customWidth="1"/>
    <col min="12547" max="12547" width="24" style="43" customWidth="1"/>
    <col min="12548" max="12548" width="34" style="43" customWidth="1"/>
    <col min="12549" max="12549" width="18.42578125" style="43" customWidth="1"/>
    <col min="12550" max="12801" width="11.42578125" style="43"/>
    <col min="12802" max="12802" width="24.5703125" style="43" customWidth="1"/>
    <col min="12803" max="12803" width="24" style="43" customWidth="1"/>
    <col min="12804" max="12804" width="34" style="43" customWidth="1"/>
    <col min="12805" max="12805" width="18.42578125" style="43" customWidth="1"/>
    <col min="12806" max="13057" width="11.42578125" style="43"/>
    <col min="13058" max="13058" width="24.5703125" style="43" customWidth="1"/>
    <col min="13059" max="13059" width="24" style="43" customWidth="1"/>
    <col min="13060" max="13060" width="34" style="43" customWidth="1"/>
    <col min="13061" max="13061" width="18.42578125" style="43" customWidth="1"/>
    <col min="13062" max="13313" width="11.42578125" style="43"/>
    <col min="13314" max="13314" width="24.5703125" style="43" customWidth="1"/>
    <col min="13315" max="13315" width="24" style="43" customWidth="1"/>
    <col min="13316" max="13316" width="34" style="43" customWidth="1"/>
    <col min="13317" max="13317" width="18.42578125" style="43" customWidth="1"/>
    <col min="13318" max="13569" width="11.42578125" style="43"/>
    <col min="13570" max="13570" width="24.5703125" style="43" customWidth="1"/>
    <col min="13571" max="13571" width="24" style="43" customWidth="1"/>
    <col min="13572" max="13572" width="34" style="43" customWidth="1"/>
    <col min="13573" max="13573" width="18.42578125" style="43" customWidth="1"/>
    <col min="13574" max="13825" width="11.42578125" style="43"/>
    <col min="13826" max="13826" width="24.5703125" style="43" customWidth="1"/>
    <col min="13827" max="13827" width="24" style="43" customWidth="1"/>
    <col min="13828" max="13828" width="34" style="43" customWidth="1"/>
    <col min="13829" max="13829" width="18.42578125" style="43" customWidth="1"/>
    <col min="13830" max="14081" width="11.42578125" style="43"/>
    <col min="14082" max="14082" width="24.5703125" style="43" customWidth="1"/>
    <col min="14083" max="14083" width="24" style="43" customWidth="1"/>
    <col min="14084" max="14084" width="34" style="43" customWidth="1"/>
    <col min="14085" max="14085" width="18.42578125" style="43" customWidth="1"/>
    <col min="14086" max="14337" width="11.42578125" style="43"/>
    <col min="14338" max="14338" width="24.5703125" style="43" customWidth="1"/>
    <col min="14339" max="14339" width="24" style="43" customWidth="1"/>
    <col min="14340" max="14340" width="34" style="43" customWidth="1"/>
    <col min="14341" max="14341" width="18.42578125" style="43" customWidth="1"/>
    <col min="14342" max="14593" width="11.42578125" style="43"/>
    <col min="14594" max="14594" width="24.5703125" style="43" customWidth="1"/>
    <col min="14595" max="14595" width="24" style="43" customWidth="1"/>
    <col min="14596" max="14596" width="34" style="43" customWidth="1"/>
    <col min="14597" max="14597" width="18.42578125" style="43" customWidth="1"/>
    <col min="14598" max="14849" width="11.42578125" style="43"/>
    <col min="14850" max="14850" width="24.5703125" style="43" customWidth="1"/>
    <col min="14851" max="14851" width="24" style="43" customWidth="1"/>
    <col min="14852" max="14852" width="34" style="43" customWidth="1"/>
    <col min="14853" max="14853" width="18.42578125" style="43" customWidth="1"/>
    <col min="14854" max="15105" width="11.42578125" style="43"/>
    <col min="15106" max="15106" width="24.5703125" style="43" customWidth="1"/>
    <col min="15107" max="15107" width="24" style="43" customWidth="1"/>
    <col min="15108" max="15108" width="34" style="43" customWidth="1"/>
    <col min="15109" max="15109" width="18.42578125" style="43" customWidth="1"/>
    <col min="15110" max="15361" width="11.42578125" style="43"/>
    <col min="15362" max="15362" width="24.5703125" style="43" customWidth="1"/>
    <col min="15363" max="15363" width="24" style="43" customWidth="1"/>
    <col min="15364" max="15364" width="34" style="43" customWidth="1"/>
    <col min="15365" max="15365" width="18.42578125" style="43" customWidth="1"/>
    <col min="15366" max="15617" width="11.42578125" style="43"/>
    <col min="15618" max="15618" width="24.5703125" style="43" customWidth="1"/>
    <col min="15619" max="15619" width="24" style="43" customWidth="1"/>
    <col min="15620" max="15620" width="34" style="43" customWidth="1"/>
    <col min="15621" max="15621" width="18.42578125" style="43" customWidth="1"/>
    <col min="15622" max="15873" width="11.42578125" style="43"/>
    <col min="15874" max="15874" width="24.5703125" style="43" customWidth="1"/>
    <col min="15875" max="15875" width="24" style="43" customWidth="1"/>
    <col min="15876" max="15876" width="34" style="43" customWidth="1"/>
    <col min="15877" max="15877" width="18.42578125" style="43" customWidth="1"/>
    <col min="15878" max="16129" width="11.42578125" style="43"/>
    <col min="16130" max="16130" width="24.5703125" style="43" customWidth="1"/>
    <col min="16131" max="16131" width="24" style="43" customWidth="1"/>
    <col min="16132" max="16132" width="34" style="43" customWidth="1"/>
    <col min="16133" max="16133" width="18.42578125" style="43" customWidth="1"/>
    <col min="16134" max="16384" width="11.42578125" style="43"/>
  </cols>
  <sheetData>
    <row r="1" spans="1:5" x14ac:dyDescent="0.25">
      <c r="A1" s="40"/>
      <c r="B1" s="41"/>
      <c r="C1" s="40"/>
      <c r="D1" s="40"/>
      <c r="E1" s="42"/>
    </row>
    <row r="2" spans="1:5" ht="13.5" x14ac:dyDescent="0.25">
      <c r="A2" s="84" t="s">
        <v>371</v>
      </c>
      <c r="B2" s="84"/>
      <c r="C2" s="84"/>
      <c r="D2" s="84"/>
      <c r="E2" s="84"/>
    </row>
    <row r="3" spans="1:5" ht="13.5" x14ac:dyDescent="0.25">
      <c r="A3" s="84" t="s">
        <v>372</v>
      </c>
      <c r="B3" s="84"/>
      <c r="C3" s="84"/>
      <c r="D3" s="84"/>
      <c r="E3" s="84"/>
    </row>
    <row r="4" spans="1:5" ht="13.5" x14ac:dyDescent="0.25">
      <c r="A4" s="84" t="s">
        <v>425</v>
      </c>
      <c r="B4" s="84"/>
      <c r="C4" s="84"/>
      <c r="D4" s="84"/>
      <c r="E4" s="84"/>
    </row>
    <row r="5" spans="1:5" ht="13.5" x14ac:dyDescent="0.25">
      <c r="A5" s="44"/>
      <c r="B5" s="45"/>
      <c r="C5" s="44"/>
      <c r="D5" s="44"/>
      <c r="E5" s="45"/>
    </row>
    <row r="6" spans="1:5" ht="13.5" x14ac:dyDescent="0.25">
      <c r="A6" s="44"/>
      <c r="B6" s="45"/>
      <c r="C6" s="44"/>
      <c r="D6" s="44"/>
      <c r="E6" s="45"/>
    </row>
    <row r="7" spans="1:5" ht="14.25" thickBot="1" x14ac:dyDescent="0.3">
      <c r="A7" s="46" t="s">
        <v>373</v>
      </c>
      <c r="B7" s="45"/>
      <c r="C7" s="44"/>
      <c r="D7" s="44"/>
      <c r="E7" s="45"/>
    </row>
    <row r="8" spans="1:5" s="47" customFormat="1" ht="13.5" thickBot="1" x14ac:dyDescent="0.3">
      <c r="A8" s="13" t="s">
        <v>374</v>
      </c>
      <c r="B8" s="14" t="s">
        <v>375</v>
      </c>
      <c r="C8" s="14" t="s">
        <v>376</v>
      </c>
      <c r="D8" s="14" t="s">
        <v>377</v>
      </c>
      <c r="E8" s="14" t="s">
        <v>378</v>
      </c>
    </row>
    <row r="9" spans="1:5" ht="64.5" thickBot="1" x14ac:dyDescent="0.3">
      <c r="A9" s="7" t="s">
        <v>6</v>
      </c>
      <c r="B9" s="15" t="s">
        <v>379</v>
      </c>
      <c r="C9" s="15" t="s">
        <v>380</v>
      </c>
      <c r="D9" s="16" t="s">
        <v>381</v>
      </c>
      <c r="E9" s="17">
        <v>8102010</v>
      </c>
    </row>
    <row r="10" spans="1:5" ht="51.75" thickBot="1" x14ac:dyDescent="0.3">
      <c r="A10" s="12" t="s">
        <v>368</v>
      </c>
      <c r="B10" s="15" t="s">
        <v>395</v>
      </c>
      <c r="C10" s="15" t="s">
        <v>380</v>
      </c>
      <c r="D10" s="16" t="s">
        <v>396</v>
      </c>
      <c r="E10" s="17">
        <v>18000094753</v>
      </c>
    </row>
    <row r="11" spans="1:5" ht="64.5" thickBot="1" x14ac:dyDescent="0.3">
      <c r="A11" s="1" t="s">
        <v>487</v>
      </c>
      <c r="B11" s="15" t="s">
        <v>397</v>
      </c>
      <c r="C11" s="15" t="s">
        <v>380</v>
      </c>
      <c r="D11" s="16" t="s">
        <v>398</v>
      </c>
      <c r="E11" s="17" t="s">
        <v>399</v>
      </c>
    </row>
    <row r="12" spans="1:5" ht="64.5" thickBot="1" x14ac:dyDescent="0.3">
      <c r="A12" s="2" t="s">
        <v>7</v>
      </c>
      <c r="B12" s="15" t="s">
        <v>407</v>
      </c>
      <c r="C12" s="15" t="s">
        <v>380</v>
      </c>
      <c r="D12" s="16" t="s">
        <v>398</v>
      </c>
      <c r="E12" s="17" t="s">
        <v>400</v>
      </c>
    </row>
    <row r="13" spans="1:5" ht="64.5" thickBot="1" x14ac:dyDescent="0.3">
      <c r="A13" s="2" t="s">
        <v>8</v>
      </c>
      <c r="B13" s="15" t="s">
        <v>406</v>
      </c>
      <c r="C13" s="15" t="s">
        <v>382</v>
      </c>
      <c r="D13" s="16" t="s">
        <v>398</v>
      </c>
      <c r="E13" s="18" t="s">
        <v>401</v>
      </c>
    </row>
    <row r="14" spans="1:5" ht="64.5" thickBot="1" x14ac:dyDescent="0.3">
      <c r="A14" s="3" t="s">
        <v>9</v>
      </c>
      <c r="B14" s="15" t="s">
        <v>405</v>
      </c>
      <c r="C14" s="15" t="s">
        <v>380</v>
      </c>
      <c r="D14" s="16" t="s">
        <v>398</v>
      </c>
      <c r="E14" s="17" t="s">
        <v>402</v>
      </c>
    </row>
    <row r="15" spans="1:5" ht="64.5" thickBot="1" x14ac:dyDescent="0.3">
      <c r="A15" s="3" t="s">
        <v>10</v>
      </c>
      <c r="B15" s="15" t="s">
        <v>403</v>
      </c>
      <c r="C15" s="15" t="s">
        <v>380</v>
      </c>
      <c r="D15" s="16" t="s">
        <v>404</v>
      </c>
      <c r="E15" s="25">
        <v>29139</v>
      </c>
    </row>
    <row r="16" spans="1:5" ht="77.25" thickBot="1" x14ac:dyDescent="0.3">
      <c r="A16" s="2" t="s">
        <v>11</v>
      </c>
      <c r="B16" s="16" t="s">
        <v>408</v>
      </c>
      <c r="C16" s="15" t="s">
        <v>380</v>
      </c>
      <c r="D16" s="16" t="s">
        <v>411</v>
      </c>
      <c r="E16" s="19" t="s">
        <v>423</v>
      </c>
    </row>
    <row r="17" spans="1:5" ht="77.25" thickBot="1" x14ac:dyDescent="0.3">
      <c r="A17" s="1" t="s">
        <v>409</v>
      </c>
      <c r="B17" s="16" t="s">
        <v>410</v>
      </c>
      <c r="C17" s="15" t="s">
        <v>380</v>
      </c>
      <c r="D17" s="16" t="s">
        <v>412</v>
      </c>
      <c r="E17" s="19" t="s">
        <v>424</v>
      </c>
    </row>
    <row r="18" spans="1:5" ht="15.75" thickBot="1" x14ac:dyDescent="0.3">
      <c r="A18" s="3" t="s">
        <v>13</v>
      </c>
      <c r="B18" s="16" t="s">
        <v>413</v>
      </c>
      <c r="C18" s="15" t="s">
        <v>380</v>
      </c>
      <c r="D18" s="16" t="s">
        <v>398</v>
      </c>
      <c r="E18" s="19" t="s">
        <v>422</v>
      </c>
    </row>
    <row r="19" spans="1:5" ht="64.5" thickBot="1" x14ac:dyDescent="0.3">
      <c r="A19" s="4" t="s">
        <v>0</v>
      </c>
      <c r="B19" s="15" t="s">
        <v>387</v>
      </c>
      <c r="C19" s="15" t="s">
        <v>380</v>
      </c>
      <c r="D19" s="16" t="s">
        <v>384</v>
      </c>
      <c r="E19" s="17" t="s">
        <v>385</v>
      </c>
    </row>
    <row r="20" spans="1:5" ht="77.25" thickBot="1" x14ac:dyDescent="0.3">
      <c r="A20" s="4" t="s">
        <v>1</v>
      </c>
      <c r="B20" s="15" t="s">
        <v>388</v>
      </c>
      <c r="C20" s="15" t="s">
        <v>380</v>
      </c>
      <c r="D20" s="16" t="s">
        <v>384</v>
      </c>
      <c r="E20" s="17" t="s">
        <v>386</v>
      </c>
    </row>
    <row r="21" spans="1:5" ht="64.5" thickBot="1" x14ac:dyDescent="0.3">
      <c r="A21" s="9" t="s">
        <v>12</v>
      </c>
      <c r="B21" s="16" t="s">
        <v>414</v>
      </c>
      <c r="C21" s="15" t="s">
        <v>380</v>
      </c>
      <c r="D21" s="16" t="s">
        <v>415</v>
      </c>
      <c r="E21" s="25">
        <v>42629</v>
      </c>
    </row>
    <row r="22" spans="1:5" ht="64.5" thickBot="1" x14ac:dyDescent="0.3">
      <c r="A22" s="10" t="s">
        <v>14</v>
      </c>
      <c r="B22" s="16" t="s">
        <v>416</v>
      </c>
      <c r="C22" s="15" t="s">
        <v>380</v>
      </c>
      <c r="D22" s="16" t="s">
        <v>383</v>
      </c>
      <c r="E22" s="19">
        <v>10000</v>
      </c>
    </row>
    <row r="23" spans="1:5" ht="77.25" thickBot="1" x14ac:dyDescent="0.3">
      <c r="A23" s="10" t="s">
        <v>15</v>
      </c>
      <c r="B23" s="16" t="s">
        <v>417</v>
      </c>
      <c r="C23" s="15" t="s">
        <v>380</v>
      </c>
      <c r="D23" s="16" t="s">
        <v>383</v>
      </c>
      <c r="E23" s="19">
        <v>5000</v>
      </c>
    </row>
    <row r="24" spans="1:5" ht="90" thickBot="1" x14ac:dyDescent="0.3">
      <c r="A24" s="10" t="s">
        <v>16</v>
      </c>
      <c r="B24" s="16" t="s">
        <v>418</v>
      </c>
      <c r="C24" s="15" t="s">
        <v>380</v>
      </c>
      <c r="D24" s="16" t="s">
        <v>383</v>
      </c>
      <c r="E24" s="19">
        <v>1000</v>
      </c>
    </row>
    <row r="25" spans="1:5" ht="102.75" thickBot="1" x14ac:dyDescent="0.3">
      <c r="A25" s="11" t="s">
        <v>17</v>
      </c>
      <c r="B25" s="16" t="s">
        <v>419</v>
      </c>
      <c r="C25" s="15" t="s">
        <v>380</v>
      </c>
      <c r="D25" s="16" t="s">
        <v>383</v>
      </c>
      <c r="E25" s="19">
        <v>16000</v>
      </c>
    </row>
    <row r="26" spans="1:5" ht="64.5" thickBot="1" x14ac:dyDescent="0.3">
      <c r="A26" s="11" t="s">
        <v>18</v>
      </c>
      <c r="B26" s="16" t="s">
        <v>420</v>
      </c>
      <c r="C26" s="15" t="s">
        <v>380</v>
      </c>
      <c r="D26" s="16" t="s">
        <v>383</v>
      </c>
      <c r="E26" s="19">
        <v>16000</v>
      </c>
    </row>
    <row r="27" spans="1:5" ht="77.25" thickBot="1" x14ac:dyDescent="0.3">
      <c r="A27" s="11" t="s">
        <v>19</v>
      </c>
      <c r="B27" s="16" t="s">
        <v>421</v>
      </c>
      <c r="C27" s="15" t="s">
        <v>380</v>
      </c>
      <c r="D27" s="16" t="s">
        <v>383</v>
      </c>
      <c r="E27" s="19">
        <v>208000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2"/>
  <sheetViews>
    <sheetView workbookViewId="0">
      <pane xSplit="2" ySplit="2" topLeftCell="C12" activePane="bottomRight" state="frozen"/>
      <selection activeCell="D17" sqref="D17"/>
      <selection pane="topRight" activeCell="D17" sqref="D17"/>
      <selection pane="bottomLeft" activeCell="D17" sqref="D17"/>
      <selection pane="bottomRight" activeCell="D8" sqref="D8"/>
    </sheetView>
  </sheetViews>
  <sheetFormatPr baseColWidth="10" defaultRowHeight="15" x14ac:dyDescent="0.25"/>
  <cols>
    <col min="1" max="1" width="31.42578125" style="50" customWidth="1"/>
    <col min="2" max="2" width="34.140625" style="50" customWidth="1"/>
    <col min="3" max="3" width="16.140625" style="50" customWidth="1"/>
    <col min="4" max="4" width="19" style="50" customWidth="1"/>
    <col min="5" max="5" width="21.42578125" style="50" customWidth="1"/>
    <col min="6" max="6" width="28.42578125" style="50" customWidth="1"/>
    <col min="7" max="16384" width="11.42578125" style="34"/>
  </cols>
  <sheetData>
    <row r="1" spans="1:6" ht="15" customHeight="1" x14ac:dyDescent="0.25">
      <c r="A1" s="87" t="s">
        <v>0</v>
      </c>
      <c r="B1" s="87" t="s">
        <v>1</v>
      </c>
      <c r="C1" s="89" t="s">
        <v>2</v>
      </c>
      <c r="D1" s="89" t="s">
        <v>3</v>
      </c>
      <c r="E1" s="85" t="s">
        <v>4</v>
      </c>
      <c r="F1" s="85" t="s">
        <v>5</v>
      </c>
    </row>
    <row r="2" spans="1:6" ht="15.75" thickBot="1" x14ac:dyDescent="0.3">
      <c r="A2" s="88"/>
      <c r="B2" s="88"/>
      <c r="C2" s="90"/>
      <c r="D2" s="90"/>
      <c r="E2" s="86"/>
      <c r="F2" s="86"/>
    </row>
    <row r="3" spans="1:6" ht="115.5" thickBot="1" x14ac:dyDescent="0.3">
      <c r="A3" s="15" t="s">
        <v>387</v>
      </c>
      <c r="B3" s="15" t="s">
        <v>388</v>
      </c>
      <c r="C3" s="15" t="s">
        <v>389</v>
      </c>
      <c r="D3" s="15" t="s">
        <v>391</v>
      </c>
      <c r="E3" s="15" t="s">
        <v>392</v>
      </c>
      <c r="F3" s="15" t="s">
        <v>393</v>
      </c>
    </row>
    <row r="4" spans="1:6" ht="15.75" thickBot="1" x14ac:dyDescent="0.3">
      <c r="A4" s="15" t="s">
        <v>380</v>
      </c>
      <c r="B4" s="15" t="s">
        <v>380</v>
      </c>
      <c r="C4" s="15" t="s">
        <v>380</v>
      </c>
      <c r="D4" s="15" t="s">
        <v>380</v>
      </c>
      <c r="E4" s="15" t="s">
        <v>382</v>
      </c>
      <c r="F4" s="15" t="s">
        <v>380</v>
      </c>
    </row>
    <row r="5" spans="1:6" ht="15.75" thickBot="1" x14ac:dyDescent="0.3">
      <c r="A5" s="16" t="s">
        <v>384</v>
      </c>
      <c r="B5" s="16" t="s">
        <v>384</v>
      </c>
      <c r="C5" s="16" t="s">
        <v>390</v>
      </c>
      <c r="D5" s="16" t="s">
        <v>390</v>
      </c>
      <c r="E5" s="16" t="s">
        <v>383</v>
      </c>
      <c r="F5" s="16" t="s">
        <v>383</v>
      </c>
    </row>
    <row r="6" spans="1:6" ht="39" thickBot="1" x14ac:dyDescent="0.3">
      <c r="A6" s="26" t="s">
        <v>427</v>
      </c>
      <c r="B6" s="16"/>
      <c r="C6" s="16"/>
      <c r="D6" s="16"/>
      <c r="E6" s="16"/>
      <c r="F6" s="16"/>
    </row>
    <row r="7" spans="1:6" ht="15.75" thickBot="1" x14ac:dyDescent="0.3">
      <c r="A7" s="16" t="s">
        <v>378</v>
      </c>
      <c r="B7" s="16"/>
      <c r="C7" s="16"/>
      <c r="D7" s="16"/>
      <c r="E7" s="16"/>
      <c r="F7" s="16"/>
    </row>
    <row r="8" spans="1:6" ht="15.75" thickBot="1" x14ac:dyDescent="0.3">
      <c r="A8" s="27" t="s">
        <v>385</v>
      </c>
      <c r="B8" s="27" t="s">
        <v>386</v>
      </c>
      <c r="C8" s="17">
        <v>3</v>
      </c>
      <c r="D8" s="17">
        <v>30</v>
      </c>
      <c r="E8" s="23">
        <v>10000</v>
      </c>
      <c r="F8" s="23">
        <v>10000</v>
      </c>
    </row>
    <row r="9" spans="1:6" ht="15.75" thickBot="1" x14ac:dyDescent="0.3">
      <c r="A9" s="27" t="s">
        <v>428</v>
      </c>
      <c r="B9" s="27" t="s">
        <v>429</v>
      </c>
      <c r="C9" s="17">
        <v>1</v>
      </c>
      <c r="D9" s="17">
        <v>60</v>
      </c>
      <c r="E9" s="23">
        <v>11535.9</v>
      </c>
      <c r="F9" s="23">
        <v>23071.8</v>
      </c>
    </row>
    <row r="10" spans="1:6" ht="15.75" thickBot="1" x14ac:dyDescent="0.3">
      <c r="A10" s="27" t="s">
        <v>430</v>
      </c>
      <c r="B10" s="27" t="s">
        <v>431</v>
      </c>
      <c r="C10" s="17">
        <v>9</v>
      </c>
      <c r="D10" s="17">
        <v>60</v>
      </c>
      <c r="E10" s="23">
        <v>24583.800000000003</v>
      </c>
      <c r="F10" s="23">
        <v>49167.600000000006</v>
      </c>
    </row>
    <row r="11" spans="1:6" ht="15.75" thickBot="1" x14ac:dyDescent="0.3">
      <c r="A11" s="27" t="s">
        <v>430</v>
      </c>
      <c r="B11" s="27" t="s">
        <v>432</v>
      </c>
      <c r="C11" s="17">
        <v>1</v>
      </c>
      <c r="D11" s="17">
        <v>60</v>
      </c>
      <c r="E11" s="23">
        <v>30013.200000000001</v>
      </c>
      <c r="F11" s="23">
        <v>60026.400000000001</v>
      </c>
    </row>
    <row r="12" spans="1:6" ht="15.75" thickBot="1" x14ac:dyDescent="0.3">
      <c r="A12" s="27" t="s">
        <v>433</v>
      </c>
      <c r="B12" s="27" t="s">
        <v>434</v>
      </c>
      <c r="C12" s="17">
        <v>1</v>
      </c>
      <c r="D12" s="17">
        <v>60</v>
      </c>
      <c r="E12" s="23">
        <v>5153.8</v>
      </c>
      <c r="F12" s="23">
        <v>10307.6</v>
      </c>
    </row>
    <row r="13" spans="1:6" ht="15.75" thickBot="1" x14ac:dyDescent="0.3">
      <c r="A13" s="27" t="s">
        <v>433</v>
      </c>
      <c r="B13" s="27" t="s">
        <v>435</v>
      </c>
      <c r="C13" s="17">
        <v>1</v>
      </c>
      <c r="D13" s="17">
        <v>60</v>
      </c>
      <c r="E13" s="23">
        <v>5153.8</v>
      </c>
      <c r="F13" s="23">
        <v>10307.6</v>
      </c>
    </row>
    <row r="14" spans="1:6" ht="15.75" thickBot="1" x14ac:dyDescent="0.3">
      <c r="A14" s="27" t="s">
        <v>433</v>
      </c>
      <c r="B14" s="27" t="s">
        <v>436</v>
      </c>
      <c r="C14" s="17">
        <v>1</v>
      </c>
      <c r="D14" s="17">
        <v>60</v>
      </c>
      <c r="E14" s="23">
        <v>5153.8</v>
      </c>
      <c r="F14" s="23">
        <v>10307.6</v>
      </c>
    </row>
    <row r="15" spans="1:6" ht="15.75" thickBot="1" x14ac:dyDescent="0.3">
      <c r="A15" s="27" t="s">
        <v>433</v>
      </c>
      <c r="B15" s="27" t="s">
        <v>437</v>
      </c>
      <c r="C15" s="17">
        <v>1</v>
      </c>
      <c r="D15" s="17">
        <v>60</v>
      </c>
      <c r="E15" s="23">
        <v>5153.8</v>
      </c>
      <c r="F15" s="23">
        <v>10307.6</v>
      </c>
    </row>
    <row r="16" spans="1:6" ht="15.75" thickBot="1" x14ac:dyDescent="0.3">
      <c r="A16" s="27" t="s">
        <v>438</v>
      </c>
      <c r="B16" s="27" t="s">
        <v>439</v>
      </c>
      <c r="C16" s="17">
        <v>2</v>
      </c>
      <c r="D16" s="17">
        <v>60</v>
      </c>
      <c r="E16" s="23">
        <v>3831.3</v>
      </c>
      <c r="F16" s="23">
        <v>7662.6</v>
      </c>
    </row>
    <row r="17" spans="1:6" ht="15.75" thickBot="1" x14ac:dyDescent="0.3">
      <c r="A17" s="27" t="s">
        <v>438</v>
      </c>
      <c r="B17" s="27" t="s">
        <v>440</v>
      </c>
      <c r="C17" s="17">
        <v>2</v>
      </c>
      <c r="D17" s="17">
        <v>60</v>
      </c>
      <c r="E17" s="23">
        <v>3831.3</v>
      </c>
      <c r="F17" s="23">
        <v>7662.6</v>
      </c>
    </row>
    <row r="18" spans="1:6" ht="15.75" thickBot="1" x14ac:dyDescent="0.3">
      <c r="A18" s="27" t="s">
        <v>438</v>
      </c>
      <c r="B18" s="27" t="s">
        <v>441</v>
      </c>
      <c r="C18" s="17">
        <v>1</v>
      </c>
      <c r="D18" s="17">
        <v>60</v>
      </c>
      <c r="E18" s="23">
        <v>3831.3</v>
      </c>
      <c r="F18" s="23">
        <v>7662.6</v>
      </c>
    </row>
    <row r="19" spans="1:6" ht="15.75" thickBot="1" x14ac:dyDescent="0.3">
      <c r="A19" s="27" t="s">
        <v>438</v>
      </c>
      <c r="B19" s="27" t="s">
        <v>442</v>
      </c>
      <c r="C19" s="17">
        <v>1</v>
      </c>
      <c r="D19" s="17">
        <v>60</v>
      </c>
      <c r="E19" s="23">
        <v>3831.3</v>
      </c>
      <c r="F19" s="23">
        <v>7662.6</v>
      </c>
    </row>
    <row r="20" spans="1:6" ht="15.75" thickBot="1" x14ac:dyDescent="0.3">
      <c r="A20" s="27" t="s">
        <v>438</v>
      </c>
      <c r="B20" s="27" t="s">
        <v>443</v>
      </c>
      <c r="C20" s="17">
        <v>1</v>
      </c>
      <c r="D20" s="17">
        <v>60</v>
      </c>
      <c r="E20" s="23">
        <v>6684</v>
      </c>
      <c r="F20" s="23">
        <v>13368</v>
      </c>
    </row>
    <row r="21" spans="1:6" ht="15.75" thickBot="1" x14ac:dyDescent="0.3">
      <c r="A21" s="27" t="s">
        <v>438</v>
      </c>
      <c r="B21" s="27" t="s">
        <v>444</v>
      </c>
      <c r="C21" s="17">
        <v>1</v>
      </c>
      <c r="D21" s="17">
        <v>60</v>
      </c>
      <c r="E21" s="23">
        <v>6684</v>
      </c>
      <c r="F21" s="23">
        <v>13368</v>
      </c>
    </row>
    <row r="22" spans="1:6" ht="15.75" thickBot="1" x14ac:dyDescent="0.3">
      <c r="A22" s="27" t="s">
        <v>438</v>
      </c>
      <c r="B22" s="27" t="s">
        <v>445</v>
      </c>
      <c r="C22" s="17">
        <v>1</v>
      </c>
      <c r="D22" s="17">
        <v>60</v>
      </c>
      <c r="E22" s="23">
        <v>6684</v>
      </c>
      <c r="F22" s="23">
        <v>13368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1" topLeftCell="L2" activePane="bottomRight" state="frozen"/>
      <selection activeCell="D17" sqref="D17"/>
      <selection pane="topRight" activeCell="D17" sqref="D17"/>
      <selection pane="bottomLeft" activeCell="D17" sqref="D17"/>
      <selection pane="bottomRight" activeCell="A8" sqref="A8"/>
    </sheetView>
  </sheetViews>
  <sheetFormatPr baseColWidth="10" defaultRowHeight="15" x14ac:dyDescent="0.25"/>
  <cols>
    <col min="1" max="2" width="21.7109375" style="34" customWidth="1"/>
    <col min="3" max="3" width="23.42578125" style="34" customWidth="1"/>
    <col min="4" max="4" width="17.7109375" style="34" bestFit="1" customWidth="1"/>
    <col min="5" max="5" width="18.140625" style="34" bestFit="1" customWidth="1"/>
    <col min="6" max="6" width="30.5703125" style="34" customWidth="1"/>
    <col min="7" max="7" width="15.85546875" style="34" customWidth="1"/>
    <col min="8" max="8" width="23.5703125" style="34" bestFit="1" customWidth="1"/>
    <col min="9" max="9" width="19.5703125" style="34" customWidth="1"/>
    <col min="10" max="10" width="13.5703125" style="34" customWidth="1"/>
    <col min="11" max="11" width="23.28515625" style="34" customWidth="1"/>
    <col min="12" max="12" width="20.7109375" style="34" customWidth="1"/>
    <col min="13" max="13" width="17.28515625" style="51" customWidth="1"/>
    <col min="14" max="14" width="15.28515625" style="52" customWidth="1"/>
    <col min="15" max="16" width="14.5703125" style="52" customWidth="1"/>
    <col min="17" max="17" width="15.140625" style="52" customWidth="1"/>
    <col min="18" max="18" width="14.42578125" style="52" customWidth="1"/>
    <col min="19" max="19" width="17.7109375" style="52" customWidth="1"/>
    <col min="20" max="16384" width="11.42578125" style="34"/>
  </cols>
  <sheetData>
    <row r="1" spans="1:19" ht="64.5" thickBot="1" x14ac:dyDescent="0.3">
      <c r="A1" s="7" t="s">
        <v>6</v>
      </c>
      <c r="B1" s="12" t="s">
        <v>368</v>
      </c>
      <c r="C1" s="1" t="s">
        <v>487</v>
      </c>
      <c r="D1" s="2" t="s">
        <v>7</v>
      </c>
      <c r="E1" s="2" t="s">
        <v>8</v>
      </c>
      <c r="F1" s="3" t="s">
        <v>9</v>
      </c>
      <c r="G1" s="3" t="s">
        <v>10</v>
      </c>
      <c r="H1" s="2" t="s">
        <v>11</v>
      </c>
      <c r="I1" s="1" t="s">
        <v>354</v>
      </c>
      <c r="J1" s="3" t="s">
        <v>13</v>
      </c>
      <c r="K1" s="4" t="s">
        <v>0</v>
      </c>
      <c r="L1" s="4" t="s">
        <v>1</v>
      </c>
      <c r="M1" s="9" t="s">
        <v>12</v>
      </c>
      <c r="N1" s="10" t="s">
        <v>14</v>
      </c>
      <c r="O1" s="10" t="s">
        <v>15</v>
      </c>
      <c r="P1" s="10" t="s">
        <v>16</v>
      </c>
      <c r="Q1" s="11" t="s">
        <v>17</v>
      </c>
      <c r="R1" s="11" t="s">
        <v>18</v>
      </c>
      <c r="S1" s="11" t="s">
        <v>19</v>
      </c>
    </row>
    <row r="2" spans="1:19" ht="230.25" thickBot="1" x14ac:dyDescent="0.3">
      <c r="A2" s="15" t="s">
        <v>379</v>
      </c>
      <c r="B2" s="15" t="s">
        <v>395</v>
      </c>
      <c r="C2" s="15" t="s">
        <v>397</v>
      </c>
      <c r="D2" s="15" t="s">
        <v>407</v>
      </c>
      <c r="E2" s="15" t="s">
        <v>406</v>
      </c>
      <c r="F2" s="15" t="s">
        <v>405</v>
      </c>
      <c r="G2" s="15" t="s">
        <v>403</v>
      </c>
      <c r="H2" s="16" t="s">
        <v>408</v>
      </c>
      <c r="I2" s="16" t="s">
        <v>410</v>
      </c>
      <c r="J2" s="16" t="s">
        <v>413</v>
      </c>
      <c r="K2" s="15" t="s">
        <v>387</v>
      </c>
      <c r="L2" s="15" t="s">
        <v>388</v>
      </c>
      <c r="M2" s="16" t="s">
        <v>414</v>
      </c>
      <c r="N2" s="16" t="s">
        <v>416</v>
      </c>
      <c r="O2" s="16" t="s">
        <v>417</v>
      </c>
      <c r="P2" s="16" t="s">
        <v>418</v>
      </c>
      <c r="Q2" s="16" t="s">
        <v>419</v>
      </c>
      <c r="R2" s="16" t="s">
        <v>420</v>
      </c>
      <c r="S2" s="16" t="s">
        <v>421</v>
      </c>
    </row>
    <row r="3" spans="1:19" ht="15.75" thickBot="1" x14ac:dyDescent="0.3">
      <c r="A3" s="15" t="s">
        <v>380</v>
      </c>
      <c r="B3" s="15" t="s">
        <v>380</v>
      </c>
      <c r="C3" s="15" t="s">
        <v>380</v>
      </c>
      <c r="D3" s="15" t="s">
        <v>380</v>
      </c>
      <c r="E3" s="15" t="s">
        <v>382</v>
      </c>
      <c r="F3" s="15" t="s">
        <v>380</v>
      </c>
      <c r="G3" s="15" t="s">
        <v>380</v>
      </c>
      <c r="H3" s="15" t="s">
        <v>380</v>
      </c>
      <c r="I3" s="15" t="s">
        <v>380</v>
      </c>
      <c r="J3" s="15" t="s">
        <v>380</v>
      </c>
      <c r="K3" s="15" t="s">
        <v>380</v>
      </c>
      <c r="L3" s="15" t="s">
        <v>380</v>
      </c>
      <c r="M3" s="15" t="s">
        <v>380</v>
      </c>
      <c r="N3" s="15" t="s">
        <v>380</v>
      </c>
      <c r="O3" s="15" t="s">
        <v>380</v>
      </c>
      <c r="P3" s="15" t="s">
        <v>380</v>
      </c>
      <c r="Q3" s="15" t="s">
        <v>380</v>
      </c>
      <c r="R3" s="15" t="s">
        <v>380</v>
      </c>
      <c r="S3" s="15" t="s">
        <v>380</v>
      </c>
    </row>
    <row r="4" spans="1:19" ht="26.25" thickBot="1" x14ac:dyDescent="0.3">
      <c r="A4" s="16" t="s">
        <v>381</v>
      </c>
      <c r="B4" s="16" t="s">
        <v>396</v>
      </c>
      <c r="C4" s="16" t="s">
        <v>398</v>
      </c>
      <c r="D4" s="16" t="s">
        <v>398</v>
      </c>
      <c r="E4" s="16" t="s">
        <v>398</v>
      </c>
      <c r="F4" s="16" t="s">
        <v>398</v>
      </c>
      <c r="G4" s="16" t="s">
        <v>404</v>
      </c>
      <c r="H4" s="16" t="s">
        <v>411</v>
      </c>
      <c r="I4" s="16" t="s">
        <v>412</v>
      </c>
      <c r="J4" s="16" t="s">
        <v>398</v>
      </c>
      <c r="K4" s="16" t="s">
        <v>384</v>
      </c>
      <c r="L4" s="16" t="s">
        <v>384</v>
      </c>
      <c r="M4" s="16" t="s">
        <v>415</v>
      </c>
      <c r="N4" s="16" t="s">
        <v>383</v>
      </c>
      <c r="O4" s="16" t="s">
        <v>383</v>
      </c>
      <c r="P4" s="16" t="s">
        <v>383</v>
      </c>
      <c r="Q4" s="16" t="s">
        <v>383</v>
      </c>
      <c r="R4" s="16" t="s">
        <v>383</v>
      </c>
      <c r="S4" s="16" t="s">
        <v>383</v>
      </c>
    </row>
    <row r="5" spans="1:19" ht="51.75" thickBot="1" x14ac:dyDescent="0.3">
      <c r="A5" s="26" t="s">
        <v>426</v>
      </c>
      <c r="B5" s="16"/>
      <c r="C5" s="16"/>
      <c r="D5" s="16"/>
      <c r="E5" s="16"/>
      <c r="F5" s="30" t="s">
        <v>475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.75" thickBot="1" x14ac:dyDescent="0.3">
      <c r="A6" s="16" t="s">
        <v>378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.75" thickBot="1" x14ac:dyDescent="0.3">
      <c r="A7" s="17">
        <v>8102010</v>
      </c>
      <c r="B7" s="17">
        <v>18000094753</v>
      </c>
      <c r="C7" s="17" t="s">
        <v>399</v>
      </c>
      <c r="D7" s="27" t="s">
        <v>400</v>
      </c>
      <c r="E7" s="28" t="s">
        <v>401</v>
      </c>
      <c r="F7" s="27" t="s">
        <v>402</v>
      </c>
      <c r="G7" s="25">
        <v>29139</v>
      </c>
      <c r="H7" s="19" t="s">
        <v>423</v>
      </c>
      <c r="I7" s="19" t="s">
        <v>424</v>
      </c>
      <c r="J7" s="19" t="s">
        <v>422</v>
      </c>
      <c r="K7" s="17" t="s">
        <v>385</v>
      </c>
      <c r="L7" s="17" t="s">
        <v>386</v>
      </c>
      <c r="M7" s="25">
        <v>42629</v>
      </c>
      <c r="N7" s="19">
        <v>10000</v>
      </c>
      <c r="O7" s="19">
        <v>5000</v>
      </c>
      <c r="P7" s="19">
        <v>1000</v>
      </c>
      <c r="Q7" s="19">
        <v>16000</v>
      </c>
      <c r="R7" s="19">
        <v>16000</v>
      </c>
      <c r="S7" s="19">
        <v>208000</v>
      </c>
    </row>
    <row r="8" spans="1:19" ht="15.75" thickBot="1" x14ac:dyDescent="0.3">
      <c r="A8" s="17">
        <v>8103010</v>
      </c>
      <c r="B8" s="17">
        <v>18000094719</v>
      </c>
      <c r="C8" s="17" t="s">
        <v>399</v>
      </c>
      <c r="D8" s="30" t="s">
        <v>475</v>
      </c>
      <c r="E8" s="29" t="s">
        <v>476</v>
      </c>
      <c r="F8" s="30" t="s">
        <v>477</v>
      </c>
      <c r="G8" s="25">
        <v>27958</v>
      </c>
      <c r="H8" s="19" t="s">
        <v>446</v>
      </c>
      <c r="I8" s="19" t="s">
        <v>447</v>
      </c>
      <c r="J8" s="19" t="s">
        <v>422</v>
      </c>
      <c r="K8" s="17" t="s">
        <v>448</v>
      </c>
      <c r="L8" s="17" t="s">
        <v>449</v>
      </c>
      <c r="M8" s="25">
        <v>42618</v>
      </c>
      <c r="N8" s="19">
        <v>7880.4000000000005</v>
      </c>
      <c r="O8" s="19">
        <v>0</v>
      </c>
      <c r="P8" s="19">
        <v>0</v>
      </c>
      <c r="Q8" s="19">
        <v>7880.4000000000005</v>
      </c>
      <c r="R8" s="19">
        <v>15760.800000000001</v>
      </c>
      <c r="S8" s="19">
        <f t="shared" ref="S8:S13" si="0">+(Q8*12)+R8</f>
        <v>110325.6</v>
      </c>
    </row>
    <row r="9" spans="1:19" ht="15.75" thickBot="1" x14ac:dyDescent="0.3">
      <c r="A9" s="17">
        <v>8103010</v>
      </c>
      <c r="B9" s="17">
        <v>18000094719</v>
      </c>
      <c r="C9" s="17" t="s">
        <v>399</v>
      </c>
      <c r="D9" s="29" t="s">
        <v>476</v>
      </c>
      <c r="E9" s="30" t="s">
        <v>477</v>
      </c>
      <c r="F9" s="27" t="s">
        <v>478</v>
      </c>
      <c r="G9" s="25">
        <v>27959</v>
      </c>
      <c r="H9" s="19" t="s">
        <v>450</v>
      </c>
      <c r="I9" s="19" t="s">
        <v>451</v>
      </c>
      <c r="J9" s="19" t="s">
        <v>422</v>
      </c>
      <c r="K9" s="17" t="s">
        <v>448</v>
      </c>
      <c r="L9" s="17" t="s">
        <v>449</v>
      </c>
      <c r="M9" s="25">
        <v>43473</v>
      </c>
      <c r="N9" s="19">
        <v>6041.6399999999994</v>
      </c>
      <c r="O9" s="19">
        <v>0</v>
      </c>
      <c r="P9" s="19">
        <v>0</v>
      </c>
      <c r="Q9" s="19">
        <v>6041.6399999999994</v>
      </c>
      <c r="R9" s="19">
        <v>12083.279999999999</v>
      </c>
      <c r="S9" s="19">
        <f t="shared" si="0"/>
        <v>84582.959999999992</v>
      </c>
    </row>
    <row r="10" spans="1:19" ht="15.75" thickBot="1" x14ac:dyDescent="0.3">
      <c r="A10" s="17">
        <v>8103010</v>
      </c>
      <c r="B10" s="17">
        <v>18000094719</v>
      </c>
      <c r="C10" s="17" t="s">
        <v>399</v>
      </c>
      <c r="D10" s="29" t="s">
        <v>476</v>
      </c>
      <c r="E10" s="30" t="s">
        <v>475</v>
      </c>
      <c r="F10" s="27" t="s">
        <v>479</v>
      </c>
      <c r="G10" s="25">
        <v>27960</v>
      </c>
      <c r="H10" s="19" t="s">
        <v>452</v>
      </c>
      <c r="I10" s="19" t="s">
        <v>453</v>
      </c>
      <c r="J10" s="19" t="s">
        <v>422</v>
      </c>
      <c r="K10" s="17" t="s">
        <v>448</v>
      </c>
      <c r="L10" s="17" t="s">
        <v>449</v>
      </c>
      <c r="M10" s="25">
        <v>42618</v>
      </c>
      <c r="N10" s="19">
        <v>7880.4000000000005</v>
      </c>
      <c r="O10" s="19">
        <v>0</v>
      </c>
      <c r="P10" s="19">
        <v>0</v>
      </c>
      <c r="Q10" s="19">
        <v>7880.4000000000005</v>
      </c>
      <c r="R10" s="19">
        <v>15760.800000000001</v>
      </c>
      <c r="S10" s="19">
        <f t="shared" si="0"/>
        <v>110325.6</v>
      </c>
    </row>
    <row r="11" spans="1:19" ht="15.75" thickBot="1" x14ac:dyDescent="0.3">
      <c r="A11" s="17">
        <v>8103010</v>
      </c>
      <c r="B11" s="17">
        <v>18000094719</v>
      </c>
      <c r="C11" s="17" t="s">
        <v>399</v>
      </c>
      <c r="D11" s="27" t="s">
        <v>400</v>
      </c>
      <c r="E11" s="28" t="s">
        <v>401</v>
      </c>
      <c r="F11" s="27" t="s">
        <v>480</v>
      </c>
      <c r="G11" s="25">
        <v>27961</v>
      </c>
      <c r="H11" s="19" t="s">
        <v>454</v>
      </c>
      <c r="I11" s="19" t="s">
        <v>455</v>
      </c>
      <c r="J11" s="19" t="s">
        <v>422</v>
      </c>
      <c r="K11" s="17" t="s">
        <v>448</v>
      </c>
      <c r="L11" s="17" t="s">
        <v>449</v>
      </c>
      <c r="M11" s="25">
        <v>42618</v>
      </c>
      <c r="N11" s="19">
        <v>7880.4000000000005</v>
      </c>
      <c r="O11" s="19">
        <v>0</v>
      </c>
      <c r="P11" s="19">
        <v>0</v>
      </c>
      <c r="Q11" s="19">
        <v>7880.4000000000005</v>
      </c>
      <c r="R11" s="19">
        <v>15760.800000000001</v>
      </c>
      <c r="S11" s="19">
        <f t="shared" si="0"/>
        <v>110325.6</v>
      </c>
    </row>
    <row r="12" spans="1:19" ht="15.75" thickBot="1" x14ac:dyDescent="0.3">
      <c r="A12" s="17">
        <v>8103010</v>
      </c>
      <c r="B12" s="17">
        <v>18000094719</v>
      </c>
      <c r="C12" s="17" t="s">
        <v>399</v>
      </c>
      <c r="D12" s="29" t="s">
        <v>476</v>
      </c>
      <c r="E12" s="30" t="s">
        <v>475</v>
      </c>
      <c r="F12" s="27" t="s">
        <v>481</v>
      </c>
      <c r="G12" s="25">
        <v>27962</v>
      </c>
      <c r="H12" s="19" t="s">
        <v>456</v>
      </c>
      <c r="I12" s="19" t="s">
        <v>457</v>
      </c>
      <c r="J12" s="19" t="s">
        <v>422</v>
      </c>
      <c r="K12" s="17" t="s">
        <v>448</v>
      </c>
      <c r="L12" s="17" t="s">
        <v>449</v>
      </c>
      <c r="M12" s="25">
        <v>42811</v>
      </c>
      <c r="N12" s="19">
        <v>7880.4000000000005</v>
      </c>
      <c r="O12" s="19">
        <v>0</v>
      </c>
      <c r="P12" s="19">
        <v>0</v>
      </c>
      <c r="Q12" s="19">
        <v>7880.4000000000005</v>
      </c>
      <c r="R12" s="19">
        <v>15760.800000000001</v>
      </c>
      <c r="S12" s="19">
        <f t="shared" si="0"/>
        <v>110325.6</v>
      </c>
    </row>
    <row r="13" spans="1:19" ht="15.75" thickBot="1" x14ac:dyDescent="0.3">
      <c r="A13" s="17">
        <v>8103010</v>
      </c>
      <c r="B13" s="17">
        <v>18000094719</v>
      </c>
      <c r="C13" s="17" t="s">
        <v>399</v>
      </c>
      <c r="D13" s="30" t="s">
        <v>477</v>
      </c>
      <c r="E13" s="28" t="s">
        <v>401</v>
      </c>
      <c r="F13" s="27" t="s">
        <v>482</v>
      </c>
      <c r="G13" s="25">
        <v>27963</v>
      </c>
      <c r="H13" s="19" t="s">
        <v>458</v>
      </c>
      <c r="I13" s="19" t="s">
        <v>459</v>
      </c>
      <c r="J13" s="19" t="s">
        <v>422</v>
      </c>
      <c r="K13" s="17" t="s">
        <v>448</v>
      </c>
      <c r="L13" s="17" t="s">
        <v>449</v>
      </c>
      <c r="M13" s="25">
        <v>43351</v>
      </c>
      <c r="N13" s="19">
        <v>7880.4000000000005</v>
      </c>
      <c r="O13" s="19">
        <v>0</v>
      </c>
      <c r="P13" s="19">
        <v>0</v>
      </c>
      <c r="Q13" s="19">
        <v>7880.4000000000005</v>
      </c>
      <c r="R13" s="19">
        <v>15760.800000000001</v>
      </c>
      <c r="S13" s="19">
        <f t="shared" si="0"/>
        <v>110325.6</v>
      </c>
    </row>
    <row r="14" spans="1:19" ht="15.75" thickBot="1" x14ac:dyDescent="0.3">
      <c r="A14" s="17">
        <v>8106020</v>
      </c>
      <c r="B14" s="17">
        <v>112642220</v>
      </c>
      <c r="C14" s="17" t="s">
        <v>399</v>
      </c>
      <c r="D14" s="29" t="s">
        <v>476</v>
      </c>
      <c r="E14" s="27" t="s">
        <v>400</v>
      </c>
      <c r="F14" s="27" t="s">
        <v>483</v>
      </c>
      <c r="G14" s="25">
        <v>27760</v>
      </c>
      <c r="H14" s="19" t="s">
        <v>460</v>
      </c>
      <c r="I14" s="19" t="s">
        <v>461</v>
      </c>
      <c r="J14" s="19" t="s">
        <v>422</v>
      </c>
      <c r="K14" s="17" t="s">
        <v>462</v>
      </c>
      <c r="L14" s="17" t="s">
        <v>463</v>
      </c>
      <c r="M14" s="25">
        <v>42618</v>
      </c>
      <c r="N14" s="19">
        <v>57309</v>
      </c>
      <c r="O14" s="19">
        <v>0</v>
      </c>
      <c r="P14" s="19">
        <v>0</v>
      </c>
      <c r="Q14" s="19">
        <v>57309</v>
      </c>
      <c r="R14" s="19">
        <v>114618</v>
      </c>
      <c r="S14" s="19">
        <f>+(Q14*12)+R14</f>
        <v>802326</v>
      </c>
    </row>
    <row r="15" spans="1:19" ht="30.75" thickBot="1" x14ac:dyDescent="0.3">
      <c r="A15" s="17">
        <v>8106020</v>
      </c>
      <c r="B15" s="17">
        <v>112642220</v>
      </c>
      <c r="C15" s="17" t="s">
        <v>488</v>
      </c>
      <c r="D15" s="30"/>
      <c r="E15" s="30"/>
      <c r="F15" s="27"/>
      <c r="G15" s="25"/>
      <c r="H15" s="19"/>
      <c r="I15" s="19"/>
      <c r="J15" s="19" t="s">
        <v>422</v>
      </c>
      <c r="K15" s="17" t="s">
        <v>462</v>
      </c>
      <c r="L15" s="17" t="s">
        <v>464</v>
      </c>
      <c r="M15" s="25"/>
      <c r="N15" s="19">
        <v>6962.7</v>
      </c>
      <c r="O15" s="19">
        <v>0</v>
      </c>
      <c r="P15" s="19">
        <v>0</v>
      </c>
      <c r="Q15" s="19">
        <v>6962.7</v>
      </c>
      <c r="R15" s="19">
        <v>13925.4</v>
      </c>
      <c r="S15" s="19">
        <f t="shared" ref="S15:S18" si="1">+(Q15*12)+R15</f>
        <v>97477.799999999988</v>
      </c>
    </row>
    <row r="16" spans="1:19" ht="30.75" thickBot="1" x14ac:dyDescent="0.3">
      <c r="A16" s="17">
        <v>8106020</v>
      </c>
      <c r="B16" s="17">
        <v>112642220</v>
      </c>
      <c r="C16" s="17" t="s">
        <v>399</v>
      </c>
      <c r="D16" s="27" t="s">
        <v>400</v>
      </c>
      <c r="E16" s="28" t="s">
        <v>401</v>
      </c>
      <c r="F16" s="27" t="s">
        <v>484</v>
      </c>
      <c r="G16" s="25">
        <v>27762</v>
      </c>
      <c r="H16" s="19" t="s">
        <v>465</v>
      </c>
      <c r="I16" s="19" t="s">
        <v>466</v>
      </c>
      <c r="J16" s="19" t="s">
        <v>422</v>
      </c>
      <c r="K16" s="17" t="s">
        <v>462</v>
      </c>
      <c r="L16" s="17" t="s">
        <v>467</v>
      </c>
      <c r="M16" s="25">
        <v>41157</v>
      </c>
      <c r="N16" s="19">
        <v>9480</v>
      </c>
      <c r="O16" s="19">
        <v>0</v>
      </c>
      <c r="P16" s="19">
        <v>0</v>
      </c>
      <c r="Q16" s="19">
        <v>9480</v>
      </c>
      <c r="R16" s="19">
        <v>18960</v>
      </c>
      <c r="S16" s="19">
        <f t="shared" si="1"/>
        <v>132720</v>
      </c>
    </row>
    <row r="17" spans="1:19" ht="15.75" thickBot="1" x14ac:dyDescent="0.3">
      <c r="A17" s="17">
        <v>8106020</v>
      </c>
      <c r="B17" s="17">
        <v>112642220</v>
      </c>
      <c r="C17" s="17" t="s">
        <v>399</v>
      </c>
      <c r="D17" s="30" t="s">
        <v>477</v>
      </c>
      <c r="E17" s="28" t="s">
        <v>401</v>
      </c>
      <c r="F17" s="27" t="s">
        <v>485</v>
      </c>
      <c r="G17" s="25">
        <v>27763</v>
      </c>
      <c r="H17" s="19" t="s">
        <v>468</v>
      </c>
      <c r="I17" s="19" t="s">
        <v>469</v>
      </c>
      <c r="J17" s="19" t="s">
        <v>422</v>
      </c>
      <c r="K17" s="17" t="s">
        <v>462</v>
      </c>
      <c r="L17" s="17" t="s">
        <v>470</v>
      </c>
      <c r="M17" s="25">
        <v>42618</v>
      </c>
      <c r="N17" s="19">
        <v>18540</v>
      </c>
      <c r="O17" s="19">
        <v>4705.04</v>
      </c>
      <c r="P17" s="19">
        <v>0</v>
      </c>
      <c r="Q17" s="19">
        <v>23245.040000000001</v>
      </c>
      <c r="R17" s="19">
        <v>46490.080000000002</v>
      </c>
      <c r="S17" s="19">
        <f t="shared" si="1"/>
        <v>325430.56</v>
      </c>
    </row>
    <row r="18" spans="1:19" ht="30.75" thickBot="1" x14ac:dyDescent="0.3">
      <c r="A18" s="17">
        <v>8106020</v>
      </c>
      <c r="B18" s="17">
        <v>112642220</v>
      </c>
      <c r="C18" s="17" t="s">
        <v>399</v>
      </c>
      <c r="D18" s="30" t="s">
        <v>475</v>
      </c>
      <c r="E18" s="27" t="s">
        <v>400</v>
      </c>
      <c r="F18" s="27" t="s">
        <v>486</v>
      </c>
      <c r="G18" s="25">
        <v>27764</v>
      </c>
      <c r="H18" s="19" t="s">
        <v>471</v>
      </c>
      <c r="I18" s="19" t="s">
        <v>472</v>
      </c>
      <c r="J18" s="19" t="s">
        <v>422</v>
      </c>
      <c r="K18" s="17" t="s">
        <v>473</v>
      </c>
      <c r="L18" s="17" t="s">
        <v>474</v>
      </c>
      <c r="M18" s="25">
        <v>42618</v>
      </c>
      <c r="N18" s="19">
        <v>25749.9</v>
      </c>
      <c r="O18" s="19">
        <v>0</v>
      </c>
      <c r="P18" s="19">
        <v>0</v>
      </c>
      <c r="Q18" s="19">
        <v>25749.9</v>
      </c>
      <c r="R18" s="19">
        <v>51499.8</v>
      </c>
      <c r="S18" s="19">
        <f t="shared" si="1"/>
        <v>360498.60000000003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Plazas</vt:lpstr>
      <vt:lpstr>Plantilla</vt:lpstr>
      <vt:lpstr>Fuente de Financiamiento</vt:lpstr>
      <vt:lpstr>Tipo de Trabajador</vt:lpstr>
      <vt:lpstr>Referencias Plazas</vt:lpstr>
      <vt:lpstr>Referencias Plantilla</vt:lpstr>
      <vt:lpstr>Instructivo_Plazas</vt:lpstr>
      <vt:lpstr>Instructivo_Plantilla</vt:lpstr>
      <vt:lpstr>Plazas!Área_de_impresión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Tesoreria Municipal</cp:lastModifiedBy>
  <cp:lastPrinted>2019-12-25T00:07:00Z</cp:lastPrinted>
  <dcterms:created xsi:type="dcterms:W3CDTF">2019-09-20T14:04:13Z</dcterms:created>
  <dcterms:modified xsi:type="dcterms:W3CDTF">2020-01-17T14:58:14Z</dcterms:modified>
</cp:coreProperties>
</file>