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ONTRALORIA\Desktop\1er. trim.        2023\"/>
    </mc:Choice>
  </mc:AlternateContent>
  <bookViews>
    <workbookView xWindow="0" yWindow="0" windowWidth="20490" windowHeight="7530"/>
  </bookViews>
  <sheets>
    <sheet name="DES06" sheetId="1" r:id="rId1"/>
    <sheet name="Anexo 1" sheetId="9" r:id="rId2"/>
    <sheet name="Anexo 2" sheetId="7" r:id="rId3"/>
    <sheet name="Anexo 3" sheetId="8" r:id="rId4"/>
    <sheet name="Instructivo" sheetId="2" r:id="rId5"/>
    <sheet name="Hoja1" sheetId="3" r:id="rId6"/>
  </sheets>
  <definedNames>
    <definedName name="_xlnm.Print_Area" localSheetId="4">Instructivo!$A$1:$J$38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32" i="9" l="1"/>
  <c r="J31" i="9"/>
  <c r="J30" i="9"/>
  <c r="J29" i="9"/>
  <c r="J28" i="9"/>
  <c r="J27" i="9"/>
  <c r="J26" i="9"/>
  <c r="J25" i="9"/>
  <c r="J24" i="9"/>
  <c r="J23" i="9"/>
  <c r="J22" i="9"/>
  <c r="J21" i="9"/>
  <c r="J20" i="9"/>
  <c r="J19" i="9"/>
  <c r="J18" i="9"/>
  <c r="J17" i="9"/>
  <c r="I16" i="9"/>
  <c r="G16" i="9"/>
  <c r="J15" i="9"/>
  <c r="J14" i="9"/>
  <c r="J13" i="9"/>
  <c r="J12" i="9"/>
  <c r="J11" i="9"/>
  <c r="J10" i="9"/>
  <c r="J9" i="9"/>
  <c r="I8" i="9"/>
  <c r="G8" i="9"/>
  <c r="J7" i="9"/>
  <c r="J6" i="9"/>
  <c r="J5" i="9"/>
  <c r="J4" i="9"/>
  <c r="P38" i="8"/>
  <c r="P37" i="8"/>
  <c r="P36" i="8"/>
  <c r="P35" i="8"/>
  <c r="P34" i="8"/>
  <c r="P33" i="8"/>
  <c r="P32" i="8"/>
  <c r="P31" i="8"/>
  <c r="P30" i="8"/>
  <c r="P29" i="8"/>
  <c r="P28" i="8"/>
  <c r="P27" i="8"/>
  <c r="P26" i="8"/>
  <c r="P25" i="8"/>
  <c r="P24" i="8"/>
  <c r="P23" i="8"/>
  <c r="O22" i="8"/>
  <c r="M22" i="8"/>
  <c r="P22" i="8" s="1"/>
  <c r="P21" i="8"/>
  <c r="P20" i="8"/>
  <c r="P19" i="8"/>
  <c r="P18" i="8"/>
  <c r="P17" i="8"/>
  <c r="P16" i="8"/>
  <c r="P15" i="8"/>
  <c r="O14" i="8"/>
  <c r="M14" i="8"/>
  <c r="P14" i="8" s="1"/>
  <c r="P13" i="8"/>
  <c r="P12" i="8"/>
  <c r="P11" i="8"/>
  <c r="P10" i="8"/>
  <c r="J16" i="9" l="1"/>
  <c r="J8" i="9"/>
  <c r="G10" i="3" l="1"/>
  <c r="J9" i="3"/>
  <c r="E10" i="3"/>
  <c r="G6" i="3"/>
  <c r="G4" i="3"/>
  <c r="G5" i="3"/>
  <c r="K4" i="3"/>
  <c r="J4" i="3"/>
  <c r="J5" i="3"/>
  <c r="I5" i="3"/>
</calcChain>
</file>

<file path=xl/sharedStrings.xml><?xml version="1.0" encoding="utf-8"?>
<sst xmlns="http://schemas.openxmlformats.org/spreadsheetml/2006/main" count="784" uniqueCount="279">
  <si>
    <t>ETAPA</t>
  </si>
  <si>
    <t>Planeación</t>
  </si>
  <si>
    <t>Programación</t>
  </si>
  <si>
    <t>Presupuestación</t>
  </si>
  <si>
    <t>Ejercicio y Control</t>
  </si>
  <si>
    <t>Seguimiento</t>
  </si>
  <si>
    <t>Evaluación</t>
  </si>
  <si>
    <t>Consolidación</t>
  </si>
  <si>
    <t>NOMBRE DEL MUNICIPIO:</t>
  </si>
  <si>
    <t>PERIODO DE ACTUALIZACIÓN:</t>
  </si>
  <si>
    <t>FECHA DE ACTUALIZACIÓN:</t>
  </si>
  <si>
    <t>FECHA DE VALIDACIÓN:</t>
  </si>
  <si>
    <t>EJERCICIO:</t>
  </si>
  <si>
    <t>PERIODO:</t>
  </si>
  <si>
    <t>Deberá indicar el período que reporta según corresponda (1er trimestre, 2do trimestre, 3er trimestre, o 4to trimestre, respectivamente).</t>
  </si>
  <si>
    <t>ÁREA RESPONSABLE DE LA INFORMACIÓN:</t>
  </si>
  <si>
    <t>Indicar el nombre de la Unidad Administrativa del Ayuntamiento, en la que se encuentra la información reportada en el campo de "Fuente de Información"</t>
  </si>
  <si>
    <t>El presente formato tiene la finalidad de brindar una herramienta a los Municipios del Estado de Hidalgo, para seguimiento en materia de Presupuesto Basado en Resultados (PbR) y Sistema de Evaluación al Desempeño (SED), que permira plasmar las acciones implementadas en cada una de las etapas y medir el avance en dicha normativa, dando especial enfásis en aquellas áreas que se determinaron de oportunidad en el  “Diagnóstico Municipal Presupuesto Basado en Resultados (PbR) y Sistema de Evaluación del Desempeño (SED)” realizado en el ejercicio fiscal 2021 por parte de la Auditoria Superior del Estado de Hidalgo especificamente la Dirección General de Fiscalización Superior al Desempeño.</t>
  </si>
  <si>
    <t>Deberá indicar con número de cuatro dígitos (ejm: 2022), el ejercicio al que corresponde la información.</t>
  </si>
  <si>
    <t>ETAPAS</t>
  </si>
  <si>
    <t>Las 7 etapas nos permiten valorar el establecimiento del marco institucional y operativo necesario para la implementación, operación y consolidación del PbR-SED</t>
  </si>
  <si>
    <t>La Planeación orientada a resultados permite identificar si los distintos programas presupuestarios y políticas públicas contribuyen al cumplimiento de los objetivos establecidos en el Plan de Desarrollo Municipal. los programas presupuestarios son los instrumentos con los que se materializa la atención a los objetivos y metas presentados en el PMD, cada uno de estos programas deben ser creados y modificados con base en la identificación de los problemas públicos y poblaciones que requieran de atención.
Algunos ejemplos de este tema:
* Para la elaboración del PMD se debió realizar un diagnóstico formulación de los objetivos estratégicos vinculados con la problemática, describir la formulación de los objetivos estratégicos vinculados con la problemática detectada.
* De cada objetivo estratégico establecido, detallar estrategias y líneas de acción que instrumenten los procesos del “cómo” se le dará cumplimiento (áreas responsables, calendarización, metas, etc</t>
  </si>
  <si>
    <t>gral</t>
  </si>
  <si>
    <t>10 mil</t>
  </si>
  <si>
    <t>exce 2da conv</t>
  </si>
  <si>
    <t>excelencia</t>
  </si>
  <si>
    <t>Permite identificar si el Municipio utiliza los mecanismos y catálogos establecidos en la normatividad aplicable. 
Ejemplos:
* Padrón de beneficiarios o destinatarios de los programas presupuestarios que entregan bienes o servicios directamente a la población, especificamente de aquellos programas presupuestarios que el Municipio implementa para dar atención a la problemática social.
* Alineación con los objetivos nacionales y estatales.
* Detallar aquellos elementos que se consideran para el análisis de la problemática detectada en los diagnósticos (Identificación y descripción del problema, Identificación, cuantificación y caracterización de la población o áreas de enfoque potencial, Estrategia de cobertura, Relación con otros programas presupuestarios federales o estatales, Elementos para la integración de un padrón de beneficiarios, Matriz de indicadores para Resultados, o equivalente con base en la Metodología de Marco Lógico, etc).</t>
  </si>
  <si>
    <t>Permite identificar si se cuenta con una adecuada asignación, distribución y destino de los recursos públicos, considerando las etapas de planeación y programación.
Ejemplos:
* Clasificadores presupuestarios, listas de cuentas y catálogos de bienes o instrumentos similares para el Registro Único de las operaciones presupuestarias y contables.
* Estado analítico de ingresos con respecto a la clasificación económica por fuente de financiamiento y concepto, incluyendo los ingresos excedentes generados.
* Difusión en su página de internet o portal de transparencia el contenido de la información financiera dirigido a la ciudadanía en lenguaje claro y sencillo y en formato de datos abiertos.
* Mecanismo para efectuar adecuaciones presupuestarias donde se muestra que se prevé la modificación de las metas de los programas presupuestarios.</t>
  </si>
  <si>
    <t>Detallar las acciones que se estan implementando, si es necesario anexar evidencia</t>
  </si>
  <si>
    <t>Permite identificar los elementos con los que cuentan para verificar el adecuado ejercicio de los recursos que les fueron asignados, conforme a las reglas establecidas en distintas leyes y conforme a un calendario determinado, promoviendo así un ejercicio eficiente de los mismos y con enfoque al logro de resultados. Se analiza si los montos aprobados durante la etapa de presupuestación se ejercen conforme a lo previsto, logrando los resultados y las metas establecidas.
Ejemplos:
* Mencionar los programas presupuestarios que cuentan con reglas de operación o documento homólogo para su ejecución, es importante mencionar que se trata de aquellos programas que directamente el Municipio crae y opera.
* Reglas de Operación de sus programas operativos.</t>
  </si>
  <si>
    <t xml:space="preserve">Permite identificar si generan la información necesaria sobre el avance en las metas de los indicadores y sobre el ejercicio de los recursos asignados, además de contribuir a la toma de decisiones con información de calidad para la asignación y reasignación del gasto. Se busca analizar si el Municipio cuenta con los elementos mínimos para realizar el monitoreo del ejercicio presupuestario, mediante la ejecución de los programas presupuestarios y el grado de cumplimiento de las metas definidas en los indicadores de desempeño. 
Ejemplos:
* Informes de la ejecución del Plan Municipal de Desarrollo e informes sobre los avances y logros de los programas derivados de éste.
* Matriz de Indicadores para Resultados o instrumento de seguimiento equivalente de conformidad con la Metodología del Marco Lógico.
* Difusión en su página de internet o portal de transparencia, los reportes de información del establecimiento, ejecución y cumplimiento de metas programadas.
</t>
  </si>
  <si>
    <t>Si cuenta con el marco normativo, los mecanismos e instrumentos necesarios para desarrollar la fase de evaluación como un análisis sistemático y objetivo de los programas y políticas públicas para determinar si la asignación de recursos fue pertinente y se lograron los resultados esperados, así como su eficiencia, eficacia, calidad, impacto y sostenibilidad. Se busca conocer si cuenta con un (Programa Anual de Evaluación) PAE y si existen procesos documentados para mejorar la calidad de los informes de evaluación.También se busca conocer si se identifican áreas de oportunidad de los programas presupuestarios y se implementan las medidas correctivas para lograr mejores resultados.
Ejemplos:
* Programa Anual de Evaluación.
* Evaluación de Consistencia y Resultados, Evaluación de Procesos, Evaluación Estratégica, Evaluación de Indicadores, etc.
* Mecanismo formal de seguimiento e implementación de los resultados y recomendaciones de las evaluaciones que permita que sean tomados en cuenta para la mejora de los programas presupuestarios.</t>
  </si>
  <si>
    <r>
      <t xml:space="preserve">Busca identificar si cuentan con el marco jurídico, así como con los instrumentos para la operación de procesos que permitan garantizar la continuidad en materia presupuestaria y programática, así como en el resto de las etapas. Asimismo, se busca identificar si la información que se genera, sobre todo, en las etapas seguimiento y evaluación se utiliza efectivamente para informar las decisiones de asignación presupuestaria. Implica no solo contar con elementos adecuados y bien implementados en las distintas etapas del Ciclo Presupuestario; sino también que en cada una de esas etapas se genere información relevante y oportuna y que sea, efectivamente, utilizada por los tomadores de decisiones en materia de presupuestación. Adicionalmente, el Municipio requieren de la generación y fortalecimiento de capacidades institucionales que les garantices la continuidad de los aspectos técnicos y operativos para una adecuada ejecución del Ciclo Presupuestario.
</t>
    </r>
    <r>
      <rPr>
        <b/>
        <sz val="11"/>
        <rFont val="Arial Narrow"/>
        <family val="2"/>
      </rPr>
      <t>Ejemplos:</t>
    </r>
    <r>
      <rPr>
        <sz val="11"/>
        <color indexed="8"/>
        <rFont val="Arial Narrow"/>
        <family val="2"/>
      </rPr>
      <t xml:space="preserve">
* Áreas responsables de atender los siguientes temas planeación
* Evidencia de cursos capacitación sobre el PbR-SED
*  Detallar las acciones innovadoras que se consideren buenas prácticas en la implementación y ejecución del PbR-SED</t>
    </r>
  </si>
  <si>
    <t>Porcentaje de Avance en el período</t>
  </si>
  <si>
    <t>NOTA ACLARATORIA AL "FORMATO DES-06 Seguimiento a la implementación PbR y SED"</t>
  </si>
  <si>
    <t>TECOZAUTLA</t>
  </si>
  <si>
    <t>° De acuerdo al plan municipal de desarrollo (PMD) del municipio de  Tecozautla, y en base a los indicadores extrategicos  hemos realizado un gran porcentaje programado para este periodo, esperando lograr un buen avance en los proximos años de esta administracion con la finalidad de contar hasta el 100% de nuetros objetivos y metas realizadas en nuestra administracio 2020-2024 para la realizacion y avance de nuestro municipio, contando con el ideal de nuestro Presidente el Lic. Joel Elias Paso de dejar mejor el municipio para las futuras generaciones.</t>
  </si>
  <si>
    <t>Periodo</t>
  </si>
  <si>
    <t>Eje del PMD</t>
  </si>
  <si>
    <t>Objetivo de Programa</t>
  </si>
  <si>
    <t>Método de cálculo</t>
  </si>
  <si>
    <t>Unidad de medida</t>
  </si>
  <si>
    <t>Línea base</t>
  </si>
  <si>
    <t>Metas programadas</t>
  </si>
  <si>
    <t>Metas ajustadas</t>
  </si>
  <si>
    <t>Avance de metas</t>
  </si>
  <si>
    <t>Área responsable de la información</t>
  </si>
  <si>
    <t>Honestidad, Cercania y Modernidad</t>
  </si>
  <si>
    <t>Promover la participación de las y los ciudadanos en los procesos de planeación, legislación y presentación de resultados, que nos consolide como un gobierno municipal honestro y transparente.</t>
  </si>
  <si>
    <t>Solicitudes de acceso a la información recurridas ante el órgano garante del derecho y falladas en contral del municipio/Total de solicitudes de información presentadas)*100</t>
  </si>
  <si>
    <t>Mensual</t>
  </si>
  <si>
    <t xml:space="preserve">Unidad de Transparencia y Acceso a la Información Pública Gubernamental y Protección de Datos Personales. </t>
  </si>
  <si>
    <t>Optimizar los recursos del Municipio, que garanticen la prestación, servicio, la calidad y cobertura de los mismos frente al crecimiento de la población  de las actividades productivas.</t>
  </si>
  <si>
    <t>Indica la tasa de crecimiento de los ingresos propios</t>
  </si>
  <si>
    <t>Porcentaje</t>
  </si>
  <si>
    <t>Tesoreria Municipal</t>
  </si>
  <si>
    <t>Contribuir a que la población de Tecozautla, tenga oportunidad de incluirse en los diferentes programas humanos que mejore su calidad de vida.</t>
  </si>
  <si>
    <t>Actividades</t>
  </si>
  <si>
    <t>Anual</t>
  </si>
  <si>
    <t xml:space="preserve">Reducir el indice de rezago social </t>
  </si>
  <si>
    <t>Contraloría Interna</t>
  </si>
  <si>
    <t>Brindar un servicio de calidad oportuno e integral, en todas las areas de la administración Municipal.</t>
  </si>
  <si>
    <t>Llevar a cabo evaluaciones sobre la ejecucion de las acciones planeadas</t>
  </si>
  <si>
    <t>Contraloria Municipal</t>
  </si>
  <si>
    <t>Bienestar  y Dinamismo</t>
  </si>
  <si>
    <t>Apoyar la generación de empleos de calidad, el desarrollo del capital humano, empleo formal y el aumento de la productividad laboral en general.</t>
  </si>
  <si>
    <t xml:space="preserve">Indica la participacion del municipio para el avance en la generacion de empleos </t>
  </si>
  <si>
    <t>Impulsaremos proyectos para productos sobre actividades innovadoras en el municipio, aprovechar el capital humano que se dedica a la elaboración de artesanías, provomivendo la inversión pública en proyectos que potencialicen la comercialización de sus productos.</t>
  </si>
  <si>
    <t>Gestión Social y Desarrollo Economico</t>
  </si>
  <si>
    <t>Contribuir al crecimiento económico, la democracia y progreso social.</t>
  </si>
  <si>
    <t>Indica la participacion del municipio para la atraccion de inversion en los tres sectores economicos al territorio</t>
  </si>
  <si>
    <t>Fomentaremos la cultura empresarial, innovación de la productividad y el aprovechamiento tecnológico para la promoción, capaticación y creación de Micro pequeñas y medianas empresas.</t>
  </si>
  <si>
    <t>Reglamentos y Espectáculos.</t>
  </si>
  <si>
    <t>Mejorar el bienestar de los trabajadores del campo, el sector dedicado a la pesca e impulsando la productividad que permita conservar las actividades del sector primario y cuidando el medio ambiente.</t>
  </si>
  <si>
    <t>Indica la participacion del Municipio para la retencion de inversion primaria.</t>
  </si>
  <si>
    <t xml:space="preserve">Promocionare los programas estatales que se adecuen al contexto del municipio.
Apoyare a los solicitantes de los programas productivos para que las gestiones e integración de expedientes sean correctos.
Trabajaremos de manera coordinada con otras instituciones, para gestionar apoyos y recursos para los proyectos innovadores que impulsen el desarrollo del municipio, apoyando a los productores en el trámite de sus solicitudes.
Nos coordinaremos con las dependencias estatales para implementar programas y normatividad que conduzca y faciliten el desarrollo competitivo y sustentable del sector pesquero y acuícola del municipio.
</t>
  </si>
  <si>
    <t>Direccion de desarrollo economico</t>
  </si>
  <si>
    <t>Potencializar el turismo del municipio de manera sustentabley que genere crecimiento y derrama económica.</t>
  </si>
  <si>
    <t>Indicar la cantidad de turistas que visitan nuestro Municipio</t>
  </si>
  <si>
    <t>Durante el periodo anual 2022 se espera tener la mejor afluensia turistica en nuestro municipo, para poder generar asi mismo una mejora economica y generar mayor cantidad de empleos para las personas del municipo.</t>
  </si>
  <si>
    <t>Direccion de Turismo Municipal.</t>
  </si>
  <si>
    <t>Seguridad, Justicia y Paz.</t>
  </si>
  <si>
    <t>Contribuir a la disminución de la incidencia delictiva, con prevencion y participacion ciudadana</t>
  </si>
  <si>
    <t>Fortalecer el equipamiento y la tecnología en las areas de seguridad del municipio.</t>
  </si>
  <si>
    <t>Evaluar  y actualizar de manera permanente los protoclos de actuación y procedimientos de la opración de la policía municipal.</t>
  </si>
  <si>
    <t>Seguridad Publica</t>
  </si>
  <si>
    <t>Contribuir a la disminución de incidentes y accidentes viales mediante la aplicación de reglamentos.</t>
  </si>
  <si>
    <t>Promover la participación ciudadana para llevar a cabo programas de difusión acerca del respeto de los Reglamentos de Tránsito.</t>
  </si>
  <si>
    <t>Comunicar a la ciudadanía la importancia de una cultura vial respetuos a de los reglamentos de Tránsito y el impacto positivo que tiene en la población.</t>
  </si>
  <si>
    <t>Brindar respuesta inmediata y efectiva a las contingencias.</t>
  </si>
  <si>
    <t>Elaborar el atlas de riesgos municipal para definir los riesgos naturales y antropogénicos del municipio.</t>
  </si>
  <si>
    <t>Fomento, difusión y práctica de una cultura de protección civil y prevención de accidentes, desastres y riesgos para la población y su patrimonio.</t>
  </si>
  <si>
    <t>Protección Civil.</t>
  </si>
  <si>
    <t>Humanisno, Igualdad e Inclusión.</t>
  </si>
  <si>
    <t>Contribuir al acceso, cobertura y calidad de la educación asi como fomentar el arte y la cultura en todos los ambitos.</t>
  </si>
  <si>
    <t>Muestra la cantidad de inversión en materia de educación y culturapara infraestructura.</t>
  </si>
  <si>
    <t>Calidad y profesionalimo en el marco de las actividades cultutales en torno a la fecha reelevante de cada evento. Dando a los asistentes un evento cultural de primer nivel</t>
  </si>
  <si>
    <t>Coordinación de Casa de Cultura.</t>
  </si>
  <si>
    <t>Salud</t>
  </si>
  <si>
    <t>Colaborar a una mejor calidad de vida y prolongar la esperanza de vida de la población.</t>
  </si>
  <si>
    <t>Contar con programas y políticas públicas que contribuyan al fortalecimiento de la cobertura médica e infraestructura de salud.</t>
  </si>
  <si>
    <t>Creación de la Dirección de Salud para coadyuvar en el sector del mismo ramo.</t>
  </si>
  <si>
    <t>Promover una sociedad incluyente que garantice el respeto a la diversidad social.</t>
  </si>
  <si>
    <t>Permite tener datos sobre el nivel de atencion a grupos vulnerables</t>
  </si>
  <si>
    <t>Otorgar desayunos calientes a un costo bajo aniños y niñas de 3 a 12 años de edad, que se encuentren cursando educación Preescolar y Primaria.</t>
  </si>
  <si>
    <t>Dif Municipal</t>
  </si>
  <si>
    <t>Mejorar la atencion de grupos vulnerables</t>
  </si>
  <si>
    <t>Servicio de desayuno frío de alimentación, encuentro y desarrollo a un costo bajo a niños y niñas de 3 a 12 años de edad, inscritos en educación preescolar y primaria.</t>
  </si>
  <si>
    <t>Brindar apoyo economica a personas de escasos recursos para que puedan acceder a los medicamentos que necesitan o analisis clinicos que requieran de acuerdo a sus diagnoticos medicos.</t>
  </si>
  <si>
    <t>Brindar ayudas tecnicas a personas con discapasidad permanente o temporal, con la finalidad de brindarle calidad de vida.</t>
  </si>
  <si>
    <t>Reañizar actividades con adultos mayores para brindarles una mejor calidad de vida mediante actividades interactivas.</t>
  </si>
  <si>
    <t>El programa otorga proyectos productivos a personas con discapacidad permanente, para contribuir a sus ingresos económicos y sustenten los gastos que conlleva su discapacidad.</t>
  </si>
  <si>
    <t>Realizar actividades para festejar el día de Reyes, día del niño, día de la máma en donde se da la oportunidad a personas de escasos recursos tener la satisfacción de festejar estas fechas</t>
  </si>
  <si>
    <t>Coadyudar en el desarrollo personal y profesional de la juventud, fortalecer talleres culturales y deportivas.</t>
  </si>
  <si>
    <t>Muestra la cantidad de inversión en materia de educación para las mujeres.</t>
  </si>
  <si>
    <t>Promover la organización y participación de las mujeres en acciones orientadas a la integración del desarrollo comunitario, cívico, cultural, económico y de sano esparcimiento.</t>
  </si>
  <si>
    <t>Inmujer</t>
  </si>
  <si>
    <t>Promover la organización y participación de los jóvenes en acciones orientadas a la integración del desarrollo comunitario, cívico, cultural , deportivo económico y de sano esparcimiento.</t>
  </si>
  <si>
    <t>Coordinación de deporte</t>
  </si>
  <si>
    <t>Desarrollo Sustentable</t>
  </si>
  <si>
    <t>Hacer eficaz la prestacion del servicio de recoleccion de residuos solidos, en pleno apego a la normatividad para dar un manejo integral de los mismos.</t>
  </si>
  <si>
    <t>Regularemos el funcionamiento del Relleno Sanitario, para dar solucion a los problemas que presenta y dar cumplimiento a la Norma Oficial Mexcana Correspndiente.</t>
  </si>
  <si>
    <t>Que el sitio tenga todas com pleta la normatividad correspondiente</t>
  </si>
  <si>
    <t>Ecologia y Medio ambiente</t>
  </si>
  <si>
    <t>Preservar y resguardar el medio ambiente, con vision de sustentabilidad</t>
  </si>
  <si>
    <t>Sencibilizar a la sociedad sobre la importancia de tener una cultura ecologica</t>
  </si>
  <si>
    <t>Desarrollar un programa de platicas de informacion ambiental</t>
  </si>
  <si>
    <t xml:space="preserve">17 platicas </t>
  </si>
  <si>
    <t>Mejorar la imagen urbana municipal, mediante el rescate e incremento de áeas verdes.</t>
  </si>
  <si>
    <t>Realizar el prrograma Muniicipal de reforestacion.</t>
  </si>
  <si>
    <t xml:space="preserve">Generar un crecimiento sostenido necesario, que repercuta en la creación de bienestar para la poblacion, sin comprometer los recursos naturales para las generaciones futuras.  </t>
  </si>
  <si>
    <t>Realizaremos campañas de esterilizacion canina y fedlina.</t>
  </si>
  <si>
    <t>Recuperar y mantener en optimas condiciones los espacios publicos del municipio, asi como guardar la imagen urbana a la normatividad especifica para mantener la denominacion de pueblo Magico.</t>
  </si>
  <si>
    <t>Este indicador mostrara el porcentaje del mantenimiento otorgado a las areas verdes responsabilidad del municipio</t>
  </si>
  <si>
    <t>Todas las areas verdes</t>
  </si>
  <si>
    <t>Servicios Publicos Municipales</t>
  </si>
  <si>
    <t>Definición</t>
  </si>
  <si>
    <t>PLANEACIÓN</t>
  </si>
  <si>
    <t>° Hemos estado alineados en lo mayor posible con los objetivos tanto nacionales como estatales, con la finalidad de lograr acuerdos que nos faciliten la entrega de recursos a nuestras comunidades, es decir respetamos toda la normatividad establecida tanto federal como estatal e inclusive la municipal.</t>
  </si>
  <si>
    <t>° Nuestro patron  de beneficiarios son todas nuestras comunidades y barrios que existen dentro de nuestro municipio sin excepcion con la finalidad de calcular un techo financiero por cada uno de ellos y al mismo tiempo de acuerdo a las necesidades personales o comunitarias.</t>
  </si>
  <si>
    <t>° Actualmente nos encontramos en el proceso de registrar toda nuestra informacion en la pagina de internet del municipio en el portal de transparencia para dar informacion a toda la poblacion de Tecozautla principalmente pero tambien estara abierta para el publico en general, para su consulta e informacion.</t>
  </si>
  <si>
    <t>° En nuestros estados analiticos de ingresos, realizamos todos los ingresos recibidos tanto por el estado o en su caso ingresos federales, asi mismo hacemos todas los registros del los cortes de caja por nuestros recursos propios como por ejemplo de rastro, catastro, tianguis, etc.</t>
  </si>
  <si>
    <t>° informamos que llevamos a cabo y publicamos nuetras modificaciones a nuetro presupuesto de egresos en caso de que exista alguna adecuacion al mismo, sin salirnos de las metas de los programas presupuestarios del PMD.</t>
  </si>
  <si>
    <t>°Principalmente el municipio realiza dentrom de los presupuesto conforme a las reglas marcadas en los reglamentos estatales formulando contratos, en su caso invitando a tres proveedores y rara vez podria hacerse una licitacion. Ya que por la lejania de nuestro municipio con los demas municipios del estado no se tiena afluensia para la misma, es por eso que hacemos algunas escepciones para nuestras adquisiciones.</t>
  </si>
  <si>
    <t>° normalmente nuestras adquisiciones son de rentas de inmuebles y de equipo, compra de materiales para apoyos, algunos activos fijos pero sobre todo los contratos de obras publicas todo bajo las reglas de opercaion del estado y del municipio.</t>
  </si>
  <si>
    <t>°Para poder llevar el informe correcto de la informacion conforme al PMD del nuestro municipio, mensualmente recibimos informe de las areas de esta administracion para poder revisar los objetivos y avances del Plan Municipal de Desarrollo.</t>
  </si>
  <si>
    <t>° en la misma forma como cada trimestre adjuntamos el formato de los indicadores financieros mismos donde marcamos el seguimiento que damos con la metodologia del marco logico, en forma puntual</t>
  </si>
  <si>
    <t>° Como es usual contamo en el municipio con una pagina de internet para que la ciudadania pueda entrar a hacer consulta e informarse de lo que crea conveniente la cual es del gobierno municipal https://www.facebook.com/TecozautlaHgo?mibextid=ZbWKwL</t>
  </si>
  <si>
    <t>° En el anexo 1, se muestra la relacion donde podremos comparar el eje del PMD , objetivos, definiciones, metodos de calculo, lineas bases, metas programadas y ajustadas, avance de las metas y las  areas de la administracion responsables.</t>
  </si>
  <si>
    <t>MUNICIPIO:</t>
  </si>
  <si>
    <t>Ejercicio</t>
  </si>
  <si>
    <t>Nombre del Programa derivado del Plan Municipal de Desarrollo</t>
  </si>
  <si>
    <t>Nivel del indicador</t>
  </si>
  <si>
    <t>Nombre del indicador</t>
  </si>
  <si>
    <t>Dimensión</t>
  </si>
  <si>
    <t>Definición del indicador</t>
  </si>
  <si>
    <t>Frecuencia de medición</t>
  </si>
  <si>
    <t>Sentido del indicador</t>
  </si>
  <si>
    <t>Fuente de información</t>
  </si>
  <si>
    <t>Transparencia y Acceso a la Información</t>
  </si>
  <si>
    <t>Propósito</t>
  </si>
  <si>
    <t>Eficacia en la atención de solicitudes de acceso a la información.</t>
  </si>
  <si>
    <t>Eficacia</t>
  </si>
  <si>
    <t>Ascendente</t>
  </si>
  <si>
    <t>Reporte e informes del IFAI, IAIPH, Ley de Transparencia y Acceso a la Información.</t>
  </si>
  <si>
    <t>Hacienda Pública Municipal</t>
  </si>
  <si>
    <t>Tasa de crecimiento real anual de la recaudación de otros ingresos propios.</t>
  </si>
  <si>
    <t>Eficacia, Eficiencia y Economia</t>
  </si>
  <si>
    <t>Descendente</t>
  </si>
  <si>
    <t>Resultados de la balanza de comprobación Contabilidadad  Armonización Contable.</t>
  </si>
  <si>
    <t xml:space="preserve">Participación Social </t>
  </si>
  <si>
    <t>Humanismo, Igualdad e Inclusión</t>
  </si>
  <si>
    <t xml:space="preserve">Reportes de quejas, denuncias y sugerencias. </t>
  </si>
  <si>
    <t>Gobierno Moderno y Eficiente</t>
  </si>
  <si>
    <t>Proposito</t>
  </si>
  <si>
    <t>Indice de sistema de planeacion y evaluacion municipal</t>
  </si>
  <si>
    <t>Plan municipal de desarrollo, programas operativos anuales, manuales, registros de quejas y sugerencias</t>
  </si>
  <si>
    <t>Empleo</t>
  </si>
  <si>
    <t>Generacion de empleos a la poblacion con condiciones al  entorno social y ambiental.</t>
  </si>
  <si>
    <t>Descendente con desempeño positivo</t>
  </si>
  <si>
    <t>Estadisticas de empleo generadas por el servicio estatal de empleo, la secretaria estatal del trabajo o instancias similares</t>
  </si>
  <si>
    <t>Industria, Comercio y Servicios</t>
  </si>
  <si>
    <t>Atraccion y retencion de inversion en el sector industrial, comercial y de servicios</t>
  </si>
  <si>
    <t>Padrón de placas de funcionamiento expedidas por el municipio.</t>
  </si>
  <si>
    <t xml:space="preserve">Agricultura, Ganadería,  Silvicultura y Pesca </t>
  </si>
  <si>
    <t>Apoyar y acompañar a los productores y pescadores para la gestión de recursos que les permita contar con las herramientas necesarias para la mejor de la productividad y rentabilidad del sector.</t>
  </si>
  <si>
    <t>Padron de unidades economicas del sector del año evaluado y del año previo al evaluado</t>
  </si>
  <si>
    <t>Turismo</t>
  </si>
  <si>
    <t>Flujo de turistas en el Municipio</t>
  </si>
  <si>
    <t>Estadisticas y Reportes de actividades</t>
  </si>
  <si>
    <t>Seguridad Pública Integral.</t>
  </si>
  <si>
    <t>Porcentaje de la tasa de abatimiento de la incidencia delictiva</t>
  </si>
  <si>
    <t>Eficiencia</t>
  </si>
  <si>
    <t>Bitácoras y reportes de actividades.</t>
  </si>
  <si>
    <t>Tránsito y conectividad vial.</t>
  </si>
  <si>
    <t>Porcentaje de la tasa de disminución de incidentes y accidentes viales.</t>
  </si>
  <si>
    <t>Positivo Descendente</t>
  </si>
  <si>
    <t>Reportes de seguridad pública.</t>
  </si>
  <si>
    <t>Gestión Integral de Riesgos</t>
  </si>
  <si>
    <t>Elaboración de programas preventivos ante desastres y accidentes.</t>
  </si>
  <si>
    <t>Estadísticas y reportes de personas afectadas en desastres y accidentes.</t>
  </si>
  <si>
    <t>Educación y Cultura</t>
  </si>
  <si>
    <t>Inversión per cápita en educación y cultura .</t>
  </si>
  <si>
    <t>Calidad</t>
  </si>
  <si>
    <t xml:space="preserve"> Reportes de actividades, evidencias fotográficas del desarrollo del evento al igual que comprobaciones del mismo.</t>
  </si>
  <si>
    <t>Inversión per cápita en salud</t>
  </si>
  <si>
    <t>Estadísticas y reportes de actividades del área.</t>
  </si>
  <si>
    <t>Grupos vulnerables</t>
  </si>
  <si>
    <t>Coordinacion para la atencion de grupos vulnerables</t>
  </si>
  <si>
    <t>1. Convenios(s) Vigente(s) y/o Acuerdos de Colaboración Vigentes. 
2. Minutas de Reuniones de Seguimiento, del Año en Curso, Firmadas por los Asistentes (Deben Contener: Fecha, Asistentes y Compromisos o Acuerdos). 
3. Acuerdos Derivados de Reuniones con las Dependencias Involucradas, del Año en Curso, Firmados por los Asistentes.</t>
  </si>
  <si>
    <t>DIF Municipal</t>
  </si>
  <si>
    <t>Igualdad de Genero</t>
  </si>
  <si>
    <t>Actividad</t>
  </si>
  <si>
    <t>piorcentaje de mujeres con al menos educacion secundaria completa.</t>
  </si>
  <si>
    <t>Reportes de actividades, listas de asistencia y evidencias fotográficas de cada taller.</t>
  </si>
  <si>
    <t>Juventud, Deporte y Recreación</t>
  </si>
  <si>
    <t>Coordinación para la atención de la juventud, la promoción del deporte y la recreación.</t>
  </si>
  <si>
    <t>Medio Ambiente y Sustentabilidadad</t>
  </si>
  <si>
    <t>Inversion per capita en ecologia, con la finalidad de coadyuvar a la preservacion del medio ambiente</t>
  </si>
  <si>
    <t xml:space="preserve">fotos, documentos emitidos or las dependencias. </t>
  </si>
  <si>
    <t>solicitudes y fotos</t>
  </si>
  <si>
    <t>Ninguno</t>
  </si>
  <si>
    <t xml:space="preserve">Fotografias </t>
  </si>
  <si>
    <t xml:space="preserve">Fotos, cedulas y reportes a Centro de salud </t>
  </si>
  <si>
    <t>Equipamiento Urbano</t>
  </si>
  <si>
    <t>Actividades y Acciones</t>
  </si>
  <si>
    <t>Porcentaje de mantenimiento de las areas verdes</t>
  </si>
  <si>
    <t>reportes del programa</t>
  </si>
  <si>
    <t>°Revisando el anexo 3 podemos ver, revisar y observar la evaluacion extrategica, en que se presentaron los indicadores extrategicos</t>
  </si>
  <si>
    <t>° El area y responsable antes mencionado seran los encargados de enviar cualquier evidencia de cursos de capasitacion sobre el PBR-SED y cualquier otro relacionado</t>
  </si>
  <si>
    <t>Debo de informar que esta area es nueva dentro de nuestra administracion y del municipio, por lo cual tambien se hara cargo de informales de cualquier inovacion que se pudiera imprementar en las buenas practicas en la implementación y ejecución del PBR-SED.</t>
  </si>
  <si>
    <t>1er trimestre</t>
  </si>
  <si>
    <t>55 % del periodo 2020-2024</t>
  </si>
  <si>
    <t>26 % del Peridodo 2023</t>
  </si>
  <si>
    <t>25 % del Peridodo 2023</t>
  </si>
  <si>
    <t>° Nos es dificil detallar los elementos para considerar en los analisis  de la problemática , ya que aun nos encontramos  en los procesos de diagnoyicos para poder realizar un padron al 100%, es por eso que hemos generado ya en esta fecha del 2023, el area de Planeacion en nuestro municipio para otorgar y analizar mas a fondo estos calculos en forma real y extrategica.</t>
  </si>
  <si>
    <t>°Queremos destacar que nuestro sistema de registro contable en en base al programa del CONAC donde la forma de registro en de la manera de la contabilidad gubernamental, llevando a cabo los registros contables y asi mismo hacer los registros en las partidas presupuestales llevando a cabo toda la informacion contable y financiera posible durante este periodo 2023.</t>
  </si>
  <si>
    <t>80 % del periodo 2020-2024</t>
  </si>
  <si>
    <t>24 % del Peridodo 2023</t>
  </si>
  <si>
    <t>20 % del Peridodo 2023</t>
  </si>
  <si>
    <t>° En el anexo numero 2 podremos ver nuestro programa anual de evalucion del año 2023 seguimos avansando.</t>
  </si>
  <si>
    <t>Les informamos que estas evaluaciones son objeto principal para poder elaborar los PBR para realizar los presupuestos tanto de ingresos como de egresos para los periodos subsecuentes de esta administracion por lo cual se consideran como el mecanismo formal de seguimiento e implementacion de nuestros resultados, asi como las recomendaciones de las evaluaciones para la toma de desiciones y para la mejora de los programas presupuestados.</t>
  </si>
  <si>
    <t>Finalmente informamos que area la cual es responsable de atender cualquier tema realcionado con temas de planeacion es presisamente la de PLANEACIÓN a cargo del Ingeniero Omar de la Cruz Gonzales Ramírez.</t>
  </si>
  <si>
    <t>Enero - Marzo de 2023</t>
  </si>
  <si>
    <t>1er. Trimestre</t>
  </si>
  <si>
    <t>(Total de solicitudes atendidas durante el periodo del presente trimestre / el total de solicitudes a recibidas en el mismo periodo el año) *100</t>
  </si>
  <si>
    <t>Mayor contestacion y atencion</t>
  </si>
  <si>
    <t>(Otros ingresos propios reales recaudados en el trimestre correspondiente por el municipio en el año evaluado / otros ingresos propios programados a recaudar por el municipio en la ley de ingresos del presente año) *100</t>
  </si>
  <si>
    <t>Mayor cantidad de ingresos</t>
  </si>
  <si>
    <t>Número de expedientes Totales con atencion a la ciudadania del Municicpio</t>
  </si>
  <si>
    <t>(Total de expedientes atendidos durante el periodo  de este trimestre / el total de expedientes a recibir durante el año) *100</t>
  </si>
  <si>
    <t>Entregas de información por parte de las areas de la administracion conforme a su personal  en cuanto a sus labores.</t>
  </si>
  <si>
    <t>(Total de evaluaciones por departamentos evaluados al presente trimestre / Total de evaluaciones de departamentos a evaluar durante el periodo anual) x 100</t>
  </si>
  <si>
    <t>(Numero de empleos creados en el periodo evaluado del trimestre / numero de empleos totales a generar en el año) x 100</t>
  </si>
  <si>
    <t>(Numero de comercios evaluados con licencia pagada al trimestre actual del periodo / numero de comercios con licencia comercial en el municipio con licencia comercial actual y vigente a la fecha) *100.</t>
  </si>
  <si>
    <t>(numero de unidades economicas existentes y evaluadas al periodo correspodiente al trimestre del periodo en curso / numero de unidades economicas a evaluar por todo el periodo anual correspondiente)*100</t>
  </si>
  <si>
    <t>(Aforo turistico que se ha recibido al trimestre correspondiente del periodo / el aforo turistico que se espera recibir durante el periodo del año) *100</t>
  </si>
  <si>
    <t>(Reportes recibidos del trimestre correspondiente al periodo actual / Reportes recibidos durante el periodo inmediato anterior) *100</t>
  </si>
  <si>
    <t>Positivo      Ascendente</t>
  </si>
  <si>
    <t>(Reportes recibidos del trimestre correspondiente al periodo actual / Reportes recibidos durante el periodo inmediato anterior Anual) *100</t>
  </si>
  <si>
    <t>(Numero de eventos del del periodo al trimestre actual del año / el numero real de eventos a realizar en el periodo total del año) *100</t>
  </si>
  <si>
    <t>(Personas atendidas por el sector salud en el trimestre del  periodo evaluado / la cantidad de población que se piensa atender durante el periodo del año actual) *100.</t>
  </si>
  <si>
    <t>(Total de desayunos calientes entregados al periodo correspondiente al trimestre actual /cantidad de desayunos calientes a entregar en el año actual) *100</t>
  </si>
  <si>
    <t>(Total de desayunos frios entregados al periodo correspondiente al trimestre actual /cantidad de desayunos frios a entregar en el año actual) *100</t>
  </si>
  <si>
    <t>(Cantidad de medicamentos y/o apoyos economicos para compra de los mismo al trimestre en curso/ la cantidad de medicamentos y/o apoyos economicos a otorgar en el año actual) *100</t>
  </si>
  <si>
    <t>(Cantidad de ayudas tecnicas entregadas a discapasitados durante el trimestre en curso/ la cantidad de ayudas tecnicas para discapasitados se piensa otorgar en el año actual) *100</t>
  </si>
  <si>
    <t>(Total de actividades para adultos mayores realisadas por el municipio al periodo trimestral actual / las actividades para adultos mayores programadas por el municipio en total por todo el año vigente) *100</t>
  </si>
  <si>
    <t>(Total de personas con atencion o en reunion de discapasitados que han asistido durante el periodo trimestral actual / el total de personas que se piensan atender o reunir durante todo el año actual) *100</t>
  </si>
  <si>
    <t>(Total de actividades del DIF realizadas al trimestre actual / el total de actividades del DIF proyectadas a realizar durante todo el año vigente) *100</t>
  </si>
  <si>
    <t>(numero de capasitaciones a personas en edades de 12 a 60 años en el periodo del trimestre/ el numero de capasitaciones a impartir a personas en edades de 12 a 60 años) * 100</t>
  </si>
  <si>
    <t>(numero de asistentes en edades de 12 a 60 años en el trimestre correspondiente/ el numero de asistentes que se espera tener en edades de 12 a 60 años durante el año) * 100</t>
  </si>
  <si>
    <t>(Tonelaje de basura recolectada a la fecha de este trimestre/el tonelaje del periodo correspondiente al ejercio anual inmediato anterior) *100</t>
  </si>
  <si>
    <t>(Numero de solicitude que se han recibido a la fecha del trimestre / numero de solicitudes recibidas que se piensan recibir en este año) * 100</t>
  </si>
  <si>
    <t>(Numero de platicas realizadas al trimestre actual /Numero deplaticas ha Realizar en el año actual)*100</t>
  </si>
  <si>
    <t>(Numero de arboles frutales reforestados en el trimestre actual / arboles frutales a reforestar por todo el año actual) *100</t>
  </si>
  <si>
    <t>(Numero de comunidades y barrios con espacios publicos reforestado en el presente trimestre / entre el numero de espacios refoorestados por el periodo inmediato anterior) *100</t>
  </si>
  <si>
    <t>(Numero de mascotas atendidas al presente trimestre / el numero de mascotas atendidas en el periodo anual inmediato anterior) * 100</t>
  </si>
  <si>
    <t>(Total de areas asignadas durante el trimestre actual / Total de areas por atender durante el año en curso) *100</t>
  </si>
  <si>
    <t>RELACION EXTRATEGICO DE LINEAS DE ACCION DEL MUNICIPIO DE TECOZAUTLA DEL 1er TRIMESTRE DEL PERIODO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</si>
</sst>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quot;$&quot;#,##0.00"/>
  </numFmts>
  <fonts count="14" x14ac:knownFonts="1">
    <font>
      <sz val="11"/>
      <color theme="1"/>
      <name val="Calibri"/>
      <family val="2"/>
      <scheme val="minor"/>
    </font>
    <font>
      <b/>
      <sz val="11"/>
      <color indexed="9"/>
      <name val="Arial"/>
      <family val="2"/>
    </font>
    <font>
      <b/>
      <sz val="11"/>
      <color indexed="8"/>
      <name val="Arial Narrow"/>
      <family val="2"/>
    </font>
    <font>
      <sz val="11"/>
      <color indexed="8"/>
      <name val="Calibri"/>
      <family val="2"/>
      <scheme val="minor"/>
    </font>
    <font>
      <sz val="11"/>
      <color indexed="8"/>
      <name val="Arial Narrow"/>
      <family val="2"/>
    </font>
    <font>
      <b/>
      <sz val="11"/>
      <name val="Arial Narrow"/>
      <family val="2"/>
    </font>
    <font>
      <b/>
      <sz val="12"/>
      <color theme="1"/>
      <name val="Calibri"/>
      <family val="2"/>
      <scheme val="minor"/>
    </font>
    <font>
      <b/>
      <sz val="14"/>
      <color theme="1"/>
      <name val="Calibri"/>
      <family val="2"/>
      <scheme val="minor"/>
    </font>
    <font>
      <b/>
      <sz val="9"/>
      <color indexed="8"/>
      <name val="Arial Narrow"/>
      <family val="2"/>
    </font>
    <font>
      <sz val="9"/>
      <color indexed="8"/>
      <name val="Arial Narrow"/>
      <family val="2"/>
    </font>
    <font>
      <sz val="9"/>
      <color theme="1"/>
      <name val="Arial Narrow"/>
      <family val="2"/>
    </font>
    <font>
      <sz val="9"/>
      <color theme="1"/>
      <name val="Arial"/>
      <family val="2"/>
    </font>
    <font>
      <sz val="10"/>
      <color theme="1"/>
      <name val="Calibri"/>
      <family val="2"/>
      <scheme val="minor"/>
    </font>
    <font>
      <sz val="9"/>
      <color indexed="8"/>
      <name val="Calibri"/>
      <family val="2"/>
      <scheme val="minor"/>
    </font>
  </fonts>
  <fills count="11">
    <fill>
      <patternFill patternType="none"/>
    </fill>
    <fill>
      <patternFill patternType="gray125"/>
    </fill>
    <fill>
      <patternFill patternType="solid">
        <fgColor theme="1" tint="0.14999847407452621"/>
        <bgColor indexed="64"/>
      </patternFill>
    </fill>
    <fill>
      <patternFill patternType="solid">
        <fgColor theme="0"/>
        <bgColor indexed="64"/>
      </patternFill>
    </fill>
    <fill>
      <patternFill patternType="solid">
        <fgColor rgb="FF333333"/>
      </patternFill>
    </fill>
    <fill>
      <patternFill patternType="solid">
        <fgColor theme="2" tint="-0.249977111117893"/>
        <bgColor indexed="64"/>
      </patternFill>
    </fill>
    <fill>
      <patternFill patternType="solid">
        <fgColor rgb="FFFFFF00"/>
        <bgColor indexed="64"/>
      </patternFill>
    </fill>
    <fill>
      <patternFill patternType="solid">
        <fgColor rgb="FF92D050"/>
        <bgColor indexed="64"/>
      </patternFill>
    </fill>
    <fill>
      <patternFill patternType="solid">
        <fgColor rgb="FF0070C0"/>
        <bgColor indexed="64"/>
      </patternFill>
    </fill>
    <fill>
      <patternFill patternType="solid">
        <fgColor rgb="FFFFC000"/>
        <bgColor indexed="64"/>
      </patternFill>
    </fill>
    <fill>
      <patternFill patternType="solid">
        <fgColor rgb="FF7030A0"/>
        <bgColor indexed="64"/>
      </patternFill>
    </fill>
  </fills>
  <borders count="16">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5">
    <xf numFmtId="0" fontId="0"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cellStyleXfs>
  <cellXfs count="97">
    <xf numFmtId="0" fontId="0" fillId="0" borderId="0" xfId="0"/>
    <xf numFmtId="0" fontId="1" fillId="3" borderId="1" xfId="0" applyFont="1" applyFill="1" applyBorder="1" applyAlignment="1">
      <alignment horizontal="right"/>
    </xf>
    <xf numFmtId="0" fontId="1" fillId="3" borderId="0" xfId="0" applyFont="1" applyFill="1" applyAlignment="1">
      <alignment horizontal="right"/>
    </xf>
    <xf numFmtId="0" fontId="3" fillId="3" borderId="0" xfId="1" applyFill="1"/>
    <xf numFmtId="0" fontId="1" fillId="3" borderId="1" xfId="1" applyFont="1" applyFill="1" applyBorder="1" applyAlignment="1">
      <alignment horizontal="right"/>
    </xf>
    <xf numFmtId="0" fontId="1" fillId="3" borderId="0" xfId="1" applyFont="1" applyFill="1" applyBorder="1" applyAlignment="1">
      <alignment horizontal="right"/>
    </xf>
    <xf numFmtId="0" fontId="4" fillId="3" borderId="0" xfId="1" applyFont="1" applyFill="1" applyBorder="1" applyAlignment="1">
      <alignment vertical="center" wrapText="1"/>
    </xf>
    <xf numFmtId="0" fontId="4" fillId="3" borderId="0" xfId="1" applyFont="1" applyFill="1" applyBorder="1" applyAlignment="1">
      <alignment horizontal="justify" vertical="center" wrapText="1"/>
    </xf>
    <xf numFmtId="0" fontId="4" fillId="3" borderId="10" xfId="1" applyFont="1" applyFill="1" applyBorder="1" applyAlignment="1">
      <alignment horizontal="justify" vertical="center" wrapText="1"/>
    </xf>
    <xf numFmtId="0" fontId="4" fillId="3" borderId="11" xfId="1" applyFont="1" applyFill="1" applyBorder="1" applyAlignment="1">
      <alignment horizontal="justify" vertical="center" wrapText="1"/>
    </xf>
    <xf numFmtId="0" fontId="1" fillId="0" borderId="1" xfId="1" applyFont="1" applyFill="1" applyBorder="1" applyAlignment="1">
      <alignment horizontal="right" vertical="center" wrapText="1"/>
    </xf>
    <xf numFmtId="0" fontId="1" fillId="0" borderId="0" xfId="1" applyFont="1" applyFill="1" applyBorder="1" applyAlignment="1">
      <alignment horizontal="right" vertical="center" wrapText="1"/>
    </xf>
    <xf numFmtId="164" fontId="0" fillId="0" borderId="0" xfId="0" applyNumberFormat="1"/>
    <xf numFmtId="0" fontId="0" fillId="0" borderId="0" xfId="0" applyNumberFormat="1"/>
    <xf numFmtId="0" fontId="0" fillId="0" borderId="2" xfId="0" applyBorder="1" applyAlignment="1">
      <alignment vertical="center"/>
    </xf>
    <xf numFmtId="0" fontId="0" fillId="0" borderId="2" xfId="0" applyBorder="1" applyAlignment="1">
      <alignment horizontal="center" vertical="center" wrapText="1"/>
    </xf>
    <xf numFmtId="0" fontId="2" fillId="3" borderId="2" xfId="0" applyFont="1" applyFill="1" applyBorder="1" applyAlignment="1">
      <alignment horizontal="center" vertical="center"/>
    </xf>
    <xf numFmtId="0" fontId="0" fillId="3" borderId="0" xfId="0" applyFill="1" applyAlignment="1">
      <alignment horizontal="center"/>
    </xf>
    <xf numFmtId="14" fontId="2" fillId="3" borderId="2" xfId="0" applyNumberFormat="1" applyFont="1" applyFill="1" applyBorder="1" applyAlignment="1">
      <alignment horizontal="center" vertical="center"/>
    </xf>
    <xf numFmtId="0" fontId="0" fillId="3" borderId="0" xfId="0" applyFill="1" applyBorder="1" applyAlignment="1">
      <alignment horizontal="center"/>
    </xf>
    <xf numFmtId="0" fontId="0" fillId="0" borderId="2" xfId="0" applyBorder="1" applyAlignment="1">
      <alignment wrapText="1"/>
    </xf>
    <xf numFmtId="0" fontId="0" fillId="0" borderId="2" xfId="0" applyBorder="1" applyAlignment="1">
      <alignment vertical="center" wrapText="1"/>
    </xf>
    <xf numFmtId="0" fontId="6" fillId="0" borderId="2" xfId="0" applyFont="1" applyBorder="1" applyAlignment="1">
      <alignment horizontal="center" vertical="center"/>
    </xf>
    <xf numFmtId="0" fontId="0" fillId="3" borderId="0" xfId="0" applyFill="1"/>
    <xf numFmtId="0" fontId="0" fillId="3" borderId="0" xfId="0" applyFill="1" applyAlignment="1">
      <alignment horizontal="center" vertical="center"/>
    </xf>
    <xf numFmtId="0" fontId="0" fillId="3" borderId="0" xfId="0" applyFill="1" applyAlignment="1">
      <alignment vertical="center"/>
    </xf>
    <xf numFmtId="0" fontId="0" fillId="3" borderId="0" xfId="0" applyFill="1" applyAlignment="1">
      <alignment horizontal="left"/>
    </xf>
    <xf numFmtId="0" fontId="1" fillId="3" borderId="0" xfId="0" applyFont="1" applyFill="1" applyBorder="1" applyAlignment="1">
      <alignment horizontal="right"/>
    </xf>
    <xf numFmtId="15" fontId="2" fillId="3" borderId="2" xfId="0" applyNumberFormat="1" applyFont="1" applyFill="1" applyBorder="1" applyAlignment="1">
      <alignment horizontal="center" vertical="center"/>
    </xf>
    <xf numFmtId="0" fontId="0" fillId="0" borderId="0" xfId="0" applyFill="1"/>
    <xf numFmtId="0" fontId="8" fillId="5" borderId="13" xfId="0" applyFont="1" applyFill="1" applyBorder="1" applyAlignment="1">
      <alignment horizontal="center" vertical="center" wrapText="1"/>
    </xf>
    <xf numFmtId="43" fontId="8" fillId="5" borderId="13" xfId="4" applyFont="1" applyFill="1" applyBorder="1" applyAlignment="1">
      <alignment horizontal="center" vertical="center" wrapText="1"/>
    </xf>
    <xf numFmtId="0" fontId="9" fillId="6" borderId="2" xfId="0" applyFont="1" applyFill="1" applyBorder="1" applyAlignment="1">
      <alignment horizontal="center" vertical="center"/>
    </xf>
    <xf numFmtId="0" fontId="9"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0" fontId="10" fillId="0" borderId="2" xfId="0" applyFont="1" applyFill="1" applyBorder="1" applyAlignment="1">
      <alignment vertical="center" wrapText="1"/>
    </xf>
    <xf numFmtId="0" fontId="10" fillId="0" borderId="2" xfId="0" applyFont="1" applyFill="1" applyBorder="1" applyAlignment="1">
      <alignment horizontal="center" vertical="center" wrapText="1"/>
    </xf>
    <xf numFmtId="9" fontId="10" fillId="0" borderId="2" xfId="0" applyNumberFormat="1" applyFont="1" applyFill="1" applyBorder="1" applyAlignment="1">
      <alignment horizontal="center" vertical="center" wrapText="1"/>
    </xf>
    <xf numFmtId="0" fontId="9" fillId="0" borderId="2" xfId="0" applyFont="1" applyFill="1" applyBorder="1" applyAlignment="1">
      <alignment horizontal="left" vertical="center" wrapText="1"/>
    </xf>
    <xf numFmtId="0" fontId="9" fillId="7" borderId="2" xfId="0" applyFont="1" applyFill="1" applyBorder="1" applyAlignment="1">
      <alignment horizontal="center" vertical="center"/>
    </xf>
    <xf numFmtId="9" fontId="9" fillId="0" borderId="2" xfId="0" applyNumberFormat="1" applyFont="1" applyFill="1" applyBorder="1" applyAlignment="1">
      <alignment horizontal="center" vertical="center"/>
    </xf>
    <xf numFmtId="3" fontId="9" fillId="0" borderId="2" xfId="0" applyNumberFormat="1" applyFont="1" applyFill="1" applyBorder="1" applyAlignment="1">
      <alignment horizontal="center" vertical="center" wrapText="1"/>
    </xf>
    <xf numFmtId="0" fontId="9" fillId="8" borderId="2" xfId="0" applyFont="1" applyFill="1" applyBorder="1" applyAlignment="1">
      <alignment horizontal="center" vertical="center"/>
    </xf>
    <xf numFmtId="0" fontId="9" fillId="9" borderId="2" xfId="0" applyFont="1" applyFill="1" applyBorder="1" applyAlignment="1">
      <alignment horizontal="center" vertical="center"/>
    </xf>
    <xf numFmtId="0" fontId="10" fillId="0" borderId="4" xfId="0"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2" xfId="0" applyFont="1" applyFill="1" applyBorder="1" applyAlignment="1">
      <alignment horizontal="center" vertical="center"/>
    </xf>
    <xf numFmtId="0" fontId="9" fillId="10" borderId="2" xfId="0" applyFont="1" applyFill="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14" xfId="0" applyFont="1" applyBorder="1" applyAlignment="1">
      <alignment horizontal="center" vertical="center"/>
    </xf>
    <xf numFmtId="0" fontId="6" fillId="0" borderId="13" xfId="0" applyFont="1" applyBorder="1" applyAlignment="1">
      <alignment horizontal="center" vertical="center"/>
    </xf>
    <xf numFmtId="0" fontId="7" fillId="0" borderId="5" xfId="0" applyFont="1" applyBorder="1" applyAlignment="1">
      <alignment horizontal="center"/>
    </xf>
    <xf numFmtId="0" fontId="0" fillId="0" borderId="6" xfId="0" applyBorder="1" applyAlignment="1">
      <alignment horizontal="center"/>
    </xf>
    <xf numFmtId="0" fontId="0" fillId="0" borderId="4" xfId="0" applyBorder="1" applyAlignment="1">
      <alignment horizontal="center"/>
    </xf>
    <xf numFmtId="0" fontId="1" fillId="2" borderId="1" xfId="0" applyFont="1" applyFill="1" applyBorder="1" applyAlignment="1">
      <alignment horizontal="right" vertical="center"/>
    </xf>
    <xf numFmtId="0" fontId="1" fillId="2" borderId="0" xfId="0" applyFont="1" applyFill="1" applyAlignment="1">
      <alignment horizontal="right" vertical="center"/>
    </xf>
    <xf numFmtId="0" fontId="1" fillId="2" borderId="0" xfId="0" applyFont="1" applyFill="1" applyBorder="1" applyAlignment="1">
      <alignment horizontal="right" vertical="center"/>
    </xf>
    <xf numFmtId="0" fontId="1" fillId="4" borderId="1" xfId="1" applyFont="1" applyFill="1" applyBorder="1" applyAlignment="1">
      <alignment horizontal="right" vertical="center"/>
    </xf>
    <xf numFmtId="0" fontId="1" fillId="4" borderId="0" xfId="1" applyFont="1" applyFill="1" applyBorder="1" applyAlignment="1">
      <alignment horizontal="right" vertical="center"/>
    </xf>
    <xf numFmtId="0" fontId="7" fillId="0" borderId="0" xfId="0" applyFont="1" applyAlignment="1">
      <alignment horizontal="center"/>
    </xf>
    <xf numFmtId="0" fontId="1" fillId="4" borderId="1" xfId="1" applyFont="1" applyFill="1" applyBorder="1" applyAlignment="1">
      <alignment horizontal="right" vertical="center" wrapText="1"/>
    </xf>
    <xf numFmtId="0" fontId="1" fillId="4" borderId="0" xfId="1" applyFont="1" applyFill="1" applyBorder="1" applyAlignment="1">
      <alignment horizontal="right" vertical="center" wrapText="1"/>
    </xf>
    <xf numFmtId="0" fontId="4" fillId="3" borderId="5" xfId="1" applyFont="1" applyFill="1" applyBorder="1" applyAlignment="1">
      <alignment horizontal="justify" vertical="justify" wrapText="1"/>
    </xf>
    <xf numFmtId="0" fontId="4" fillId="3" borderId="6" xfId="1" applyFont="1" applyFill="1" applyBorder="1" applyAlignment="1">
      <alignment horizontal="justify" vertical="justify" wrapText="1"/>
    </xf>
    <xf numFmtId="0" fontId="4" fillId="3" borderId="4" xfId="1" applyFont="1" applyFill="1" applyBorder="1" applyAlignment="1">
      <alignment horizontal="justify" vertical="justify" wrapText="1"/>
    </xf>
    <xf numFmtId="0" fontId="4" fillId="3" borderId="5" xfId="1" applyFont="1" applyFill="1" applyBorder="1" applyAlignment="1">
      <alignment horizontal="justify" vertical="center" wrapText="1"/>
    </xf>
    <xf numFmtId="0" fontId="4" fillId="3" borderId="6" xfId="1" applyFont="1" applyFill="1" applyBorder="1" applyAlignment="1">
      <alignment horizontal="justify" vertical="center" wrapText="1"/>
    </xf>
    <xf numFmtId="0" fontId="4" fillId="3" borderId="4" xfId="1" applyFont="1" applyFill="1" applyBorder="1" applyAlignment="1">
      <alignment horizontal="justify" vertical="center" wrapText="1"/>
    </xf>
    <xf numFmtId="0" fontId="4" fillId="3" borderId="2" xfId="1" applyFont="1" applyFill="1" applyBorder="1" applyAlignment="1">
      <alignment horizontal="left" vertical="center" wrapText="1"/>
    </xf>
    <xf numFmtId="0" fontId="4" fillId="3" borderId="1" xfId="1" applyFont="1" applyFill="1" applyBorder="1" applyAlignment="1">
      <alignment horizontal="justify" vertical="justify" wrapText="1"/>
    </xf>
    <xf numFmtId="0" fontId="4" fillId="3" borderId="0" xfId="1" applyFont="1" applyFill="1" applyBorder="1" applyAlignment="1">
      <alignment horizontal="justify" vertical="justify" wrapText="1"/>
    </xf>
    <xf numFmtId="0" fontId="4" fillId="3" borderId="7" xfId="1" applyFont="1" applyFill="1" applyBorder="1" applyAlignment="1">
      <alignment horizontal="justify" vertical="center" wrapText="1"/>
    </xf>
    <xf numFmtId="0" fontId="4" fillId="3" borderId="8" xfId="1" applyFont="1" applyFill="1" applyBorder="1" applyAlignment="1">
      <alignment horizontal="justify" vertical="center" wrapText="1"/>
    </xf>
    <xf numFmtId="0" fontId="4" fillId="3" borderId="9" xfId="1" applyFont="1" applyFill="1" applyBorder="1" applyAlignment="1">
      <alignment horizontal="justify" vertical="center" wrapText="1"/>
    </xf>
    <xf numFmtId="0" fontId="4" fillId="3" borderId="1" xfId="1" applyFont="1" applyFill="1" applyBorder="1" applyAlignment="1">
      <alignment horizontal="justify" vertical="center" wrapText="1"/>
    </xf>
    <xf numFmtId="0" fontId="4" fillId="3" borderId="0" xfId="1" applyFont="1" applyFill="1" applyBorder="1" applyAlignment="1">
      <alignment horizontal="justify" vertical="center" wrapText="1"/>
    </xf>
    <xf numFmtId="0" fontId="4" fillId="3" borderId="3" xfId="1" applyFont="1" applyFill="1" applyBorder="1" applyAlignment="1">
      <alignment horizontal="justify" vertical="center" wrapText="1"/>
    </xf>
    <xf numFmtId="0" fontId="4" fillId="3" borderId="10" xfId="1" applyFont="1" applyFill="1" applyBorder="1" applyAlignment="1">
      <alignment horizontal="justify" vertical="center" wrapText="1"/>
    </xf>
    <xf numFmtId="0" fontId="4" fillId="3" borderId="11" xfId="1" applyFont="1" applyFill="1" applyBorder="1" applyAlignment="1">
      <alignment horizontal="justify" vertical="center" wrapText="1"/>
    </xf>
    <xf numFmtId="0" fontId="4" fillId="3" borderId="12" xfId="1" applyFont="1" applyFill="1" applyBorder="1" applyAlignment="1">
      <alignment horizontal="justify" vertical="center" wrapText="1"/>
    </xf>
    <xf numFmtId="0" fontId="4" fillId="3" borderId="2" xfId="1" applyFont="1" applyFill="1" applyBorder="1" applyAlignment="1">
      <alignment horizontal="justify" vertical="center" wrapText="1"/>
    </xf>
    <xf numFmtId="0" fontId="4" fillId="3" borderId="7" xfId="1" applyFont="1" applyFill="1" applyBorder="1" applyAlignment="1">
      <alignment horizontal="justify" vertical="justify" wrapText="1"/>
    </xf>
    <xf numFmtId="0" fontId="4" fillId="3" borderId="8" xfId="1" applyFont="1" applyFill="1" applyBorder="1" applyAlignment="1">
      <alignment horizontal="justify" vertical="justify" wrapText="1"/>
    </xf>
    <xf numFmtId="0" fontId="4" fillId="3" borderId="9" xfId="1" applyFont="1" applyFill="1" applyBorder="1" applyAlignment="1">
      <alignment horizontal="justify" vertical="justify" wrapText="1"/>
    </xf>
    <xf numFmtId="0" fontId="4" fillId="3" borderId="3" xfId="1" applyFont="1" applyFill="1" applyBorder="1" applyAlignment="1">
      <alignment horizontal="justify" vertical="justify" wrapText="1"/>
    </xf>
    <xf numFmtId="0" fontId="4" fillId="3" borderId="10" xfId="1" applyFont="1" applyFill="1" applyBorder="1" applyAlignment="1">
      <alignment horizontal="justify" vertical="justify" wrapText="1"/>
    </xf>
    <xf numFmtId="0" fontId="4" fillId="3" borderId="11" xfId="1" applyFont="1" applyFill="1" applyBorder="1" applyAlignment="1">
      <alignment horizontal="justify" vertical="justify" wrapText="1"/>
    </xf>
    <xf numFmtId="0" fontId="4" fillId="3" borderId="12" xfId="1" applyFont="1" applyFill="1" applyBorder="1" applyAlignment="1">
      <alignment horizontal="justify" vertical="justify" wrapText="1"/>
    </xf>
    <xf numFmtId="3" fontId="0" fillId="3" borderId="0" xfId="0" applyNumberFormat="1" applyFill="1"/>
    <xf numFmtId="3" fontId="0" fillId="3" borderId="0" xfId="0" applyNumberFormat="1" applyFill="1" applyAlignment="1">
      <alignment vertical="center"/>
    </xf>
    <xf numFmtId="3" fontId="8" fillId="5" borderId="13" xfId="0" applyNumberFormat="1" applyFont="1" applyFill="1" applyBorder="1" applyAlignment="1">
      <alignment horizontal="center" vertical="center" wrapText="1"/>
    </xf>
    <xf numFmtId="3" fontId="10" fillId="0" borderId="2" xfId="0" applyNumberFormat="1" applyFont="1" applyFill="1" applyBorder="1" applyAlignment="1">
      <alignment horizontal="center" vertical="center" wrapText="1"/>
    </xf>
    <xf numFmtId="3" fontId="11" fillId="0" borderId="2" xfId="0" applyNumberFormat="1" applyFont="1" applyFill="1" applyBorder="1" applyAlignment="1">
      <alignment horizontal="center" vertical="center" wrapText="1"/>
    </xf>
    <xf numFmtId="3" fontId="12"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cellXfs>
  <cellStyles count="5">
    <cellStyle name="Millares 2" xfId="4"/>
    <cellStyle name="Millares 3" xfId="2"/>
    <cellStyle name="Normal" xfId="0" builtinId="0"/>
    <cellStyle name="Normal 2" xfId="1"/>
    <cellStyle name="Porcentaje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18</xdr:col>
      <xdr:colOff>722274</xdr:colOff>
      <xdr:row>38</xdr:row>
      <xdr:rowOff>122911</xdr:rowOff>
    </xdr:to>
    <xdr:pic>
      <xdr:nvPicPr>
        <xdr:cNvPr id="2" name="Imagen 1"/>
        <xdr:cNvPicPr>
          <a:picLocks noChangeAspect="1"/>
        </xdr:cNvPicPr>
      </xdr:nvPicPr>
      <xdr:blipFill>
        <a:blip xmlns:r="http://schemas.openxmlformats.org/officeDocument/2006/relationships" r:embed="rId1"/>
        <a:stretch>
          <a:fillRect/>
        </a:stretch>
      </xdr:blipFill>
      <xdr:spPr>
        <a:xfrm>
          <a:off x="0" y="47625"/>
          <a:ext cx="13009524" cy="731428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abSelected="1" view="pageLayout" zoomScale="96" zoomScaleNormal="100" zoomScalePageLayoutView="96" workbookViewId="0">
      <selection sqref="A1:C1"/>
    </sheetView>
  </sheetViews>
  <sheetFormatPr baseColWidth="10" defaultRowHeight="15" x14ac:dyDescent="0.25"/>
  <cols>
    <col min="1" max="1" width="17" bestFit="1" customWidth="1"/>
    <col min="2" max="2" width="36.28515625" customWidth="1"/>
    <col min="3" max="3" width="14.85546875" customWidth="1"/>
    <col min="4" max="4" width="16.28515625" customWidth="1"/>
  </cols>
  <sheetData>
    <row r="1" spans="1:4" ht="16.5" x14ac:dyDescent="0.25">
      <c r="A1" s="56" t="s">
        <v>8</v>
      </c>
      <c r="B1" s="57"/>
      <c r="C1" s="57"/>
      <c r="D1" s="16" t="s">
        <v>35</v>
      </c>
    </row>
    <row r="2" spans="1:4" x14ac:dyDescent="0.25">
      <c r="A2" s="1"/>
      <c r="B2" s="2"/>
      <c r="C2" s="2"/>
      <c r="D2" s="17"/>
    </row>
    <row r="3" spans="1:4" ht="16.5" x14ac:dyDescent="0.25">
      <c r="A3" s="56" t="s">
        <v>9</v>
      </c>
      <c r="B3" s="57"/>
      <c r="C3" s="57"/>
      <c r="D3" s="16">
        <v>2023</v>
      </c>
    </row>
    <row r="4" spans="1:4" x14ac:dyDescent="0.25">
      <c r="A4" s="1"/>
      <c r="B4" s="2"/>
      <c r="C4" s="2"/>
      <c r="D4" s="17"/>
    </row>
    <row r="5" spans="1:4" ht="16.5" x14ac:dyDescent="0.25">
      <c r="A5" s="56" t="s">
        <v>10</v>
      </c>
      <c r="B5" s="57"/>
      <c r="C5" s="57"/>
      <c r="D5" s="18">
        <v>45016</v>
      </c>
    </row>
    <row r="6" spans="1:4" x14ac:dyDescent="0.25">
      <c r="A6" s="1"/>
      <c r="B6" s="2"/>
      <c r="C6" s="2"/>
      <c r="D6" s="19"/>
    </row>
    <row r="7" spans="1:4" ht="16.5" x14ac:dyDescent="0.25">
      <c r="A7" s="56" t="s">
        <v>11</v>
      </c>
      <c r="B7" s="58"/>
      <c r="C7" s="58"/>
      <c r="D7" s="18" t="s">
        <v>231</v>
      </c>
    </row>
    <row r="8" spans="1:4" ht="45" x14ac:dyDescent="0.25">
      <c r="A8" s="14" t="s">
        <v>0</v>
      </c>
      <c r="B8" s="15" t="s">
        <v>28</v>
      </c>
      <c r="C8" s="15" t="s">
        <v>33</v>
      </c>
    </row>
    <row r="9" spans="1:4" ht="240" x14ac:dyDescent="0.25">
      <c r="A9" s="52" t="s">
        <v>1</v>
      </c>
      <c r="B9" s="20" t="s">
        <v>36</v>
      </c>
      <c r="C9" s="15" t="s">
        <v>232</v>
      </c>
    </row>
    <row r="10" spans="1:4" ht="105" x14ac:dyDescent="0.25">
      <c r="A10" s="51"/>
      <c r="B10" s="20" t="s">
        <v>148</v>
      </c>
      <c r="C10" s="15" t="s">
        <v>233</v>
      </c>
    </row>
    <row r="11" spans="1:4" ht="135" x14ac:dyDescent="0.25">
      <c r="A11" s="22" t="s">
        <v>2</v>
      </c>
      <c r="B11" s="21" t="s">
        <v>139</v>
      </c>
      <c r="C11" s="15" t="s">
        <v>234</v>
      </c>
    </row>
    <row r="12" spans="1:4" ht="135" x14ac:dyDescent="0.25">
      <c r="A12" s="52" t="s">
        <v>2</v>
      </c>
      <c r="B12" s="20" t="s">
        <v>138</v>
      </c>
      <c r="C12" s="15" t="s">
        <v>234</v>
      </c>
    </row>
    <row r="13" spans="1:4" ht="165" x14ac:dyDescent="0.25">
      <c r="A13" s="51"/>
      <c r="B13" s="20" t="s">
        <v>235</v>
      </c>
      <c r="C13" s="15" t="s">
        <v>237</v>
      </c>
    </row>
    <row r="14" spans="1:4" ht="165" x14ac:dyDescent="0.25">
      <c r="A14" s="52" t="s">
        <v>3</v>
      </c>
      <c r="B14" s="20" t="s">
        <v>236</v>
      </c>
      <c r="C14" s="15" t="s">
        <v>234</v>
      </c>
    </row>
    <row r="15" spans="1:4" ht="120" x14ac:dyDescent="0.25">
      <c r="A15" s="50"/>
      <c r="B15" s="20" t="s">
        <v>141</v>
      </c>
      <c r="C15" s="15" t="s">
        <v>234</v>
      </c>
    </row>
    <row r="16" spans="1:4" ht="135" x14ac:dyDescent="0.25">
      <c r="A16" s="50" t="s">
        <v>3</v>
      </c>
      <c r="B16" s="20" t="s">
        <v>140</v>
      </c>
      <c r="C16" s="15" t="s">
        <v>234</v>
      </c>
    </row>
    <row r="17" spans="1:3" ht="90" x14ac:dyDescent="0.25">
      <c r="A17" s="50"/>
      <c r="B17" s="20" t="s">
        <v>142</v>
      </c>
      <c r="C17" s="15" t="s">
        <v>238</v>
      </c>
    </row>
    <row r="18" spans="1:3" ht="180" x14ac:dyDescent="0.25">
      <c r="A18" s="50"/>
      <c r="B18" s="20" t="s">
        <v>143</v>
      </c>
      <c r="C18" s="15" t="s">
        <v>239</v>
      </c>
    </row>
    <row r="19" spans="1:3" ht="105" x14ac:dyDescent="0.25">
      <c r="A19" s="51"/>
      <c r="B19" s="20" t="s">
        <v>144</v>
      </c>
      <c r="C19" s="15" t="s">
        <v>234</v>
      </c>
    </row>
    <row r="20" spans="1:3" ht="105" x14ac:dyDescent="0.25">
      <c r="A20" s="52" t="s">
        <v>5</v>
      </c>
      <c r="B20" s="20" t="s">
        <v>145</v>
      </c>
      <c r="C20" s="15" t="s">
        <v>234</v>
      </c>
    </row>
    <row r="21" spans="1:3" ht="90" x14ac:dyDescent="0.25">
      <c r="A21" s="50"/>
      <c r="B21" s="20" t="s">
        <v>146</v>
      </c>
      <c r="C21" s="15" t="s">
        <v>234</v>
      </c>
    </row>
    <row r="22" spans="1:3" ht="120" x14ac:dyDescent="0.25">
      <c r="A22" s="49" t="s">
        <v>5</v>
      </c>
      <c r="B22" s="20" t="s">
        <v>147</v>
      </c>
      <c r="C22" s="15" t="s">
        <v>234</v>
      </c>
    </row>
    <row r="23" spans="1:3" ht="45" x14ac:dyDescent="0.25">
      <c r="A23" s="52" t="s">
        <v>6</v>
      </c>
      <c r="B23" s="20" t="s">
        <v>240</v>
      </c>
      <c r="C23" s="15" t="s">
        <v>234</v>
      </c>
    </row>
    <row r="24" spans="1:3" ht="60" x14ac:dyDescent="0.25">
      <c r="A24" s="50"/>
      <c r="B24" s="20" t="s">
        <v>228</v>
      </c>
      <c r="C24" s="15" t="s">
        <v>234</v>
      </c>
    </row>
    <row r="25" spans="1:3" ht="210" x14ac:dyDescent="0.25">
      <c r="A25" s="51"/>
      <c r="B25" s="20" t="s">
        <v>241</v>
      </c>
      <c r="C25" s="15" t="s">
        <v>234</v>
      </c>
    </row>
    <row r="26" spans="1:3" ht="90" x14ac:dyDescent="0.25">
      <c r="A26" s="52" t="s">
        <v>7</v>
      </c>
      <c r="B26" s="20" t="s">
        <v>242</v>
      </c>
      <c r="C26" s="15" t="s">
        <v>234</v>
      </c>
    </row>
    <row r="27" spans="1:3" ht="75" x14ac:dyDescent="0.25">
      <c r="A27" s="50"/>
      <c r="B27" s="20" t="s">
        <v>229</v>
      </c>
      <c r="C27" s="15" t="s">
        <v>234</v>
      </c>
    </row>
    <row r="28" spans="1:3" ht="120" x14ac:dyDescent="0.25">
      <c r="A28" s="49" t="s">
        <v>7</v>
      </c>
      <c r="B28" s="20" t="s">
        <v>230</v>
      </c>
      <c r="C28" s="15" t="s">
        <v>234</v>
      </c>
    </row>
    <row r="30" spans="1:3" x14ac:dyDescent="0.25">
      <c r="A30" s="59">
        <v>0</v>
      </c>
      <c r="B30" s="60"/>
      <c r="C30" s="60"/>
    </row>
    <row r="31" spans="1:3" ht="18.75" x14ac:dyDescent="0.3">
      <c r="A31" s="53" t="s">
        <v>137</v>
      </c>
      <c r="B31" s="54"/>
      <c r="C31" s="55"/>
    </row>
  </sheetData>
  <mergeCells count="13">
    <mergeCell ref="A16:A19"/>
    <mergeCell ref="A20:A21"/>
    <mergeCell ref="A26:A27"/>
    <mergeCell ref="A31:C31"/>
    <mergeCell ref="A1:C1"/>
    <mergeCell ref="A3:C3"/>
    <mergeCell ref="A5:C5"/>
    <mergeCell ref="A7:C7"/>
    <mergeCell ref="A30:C30"/>
    <mergeCell ref="A9:A10"/>
    <mergeCell ref="A12:A13"/>
    <mergeCell ref="A23:A25"/>
    <mergeCell ref="A14:A15"/>
  </mergeCells>
  <pageMargins left="0.7" right="0.7" top="0.75" bottom="0.75" header="0.3" footer="0.3"/>
  <pageSetup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election sqref="A1:K1"/>
    </sheetView>
  </sheetViews>
  <sheetFormatPr baseColWidth="10" defaultRowHeight="15" x14ac:dyDescent="0.25"/>
  <cols>
    <col min="1" max="1" width="9.7109375" customWidth="1"/>
    <col min="2" max="2" width="24.42578125" customWidth="1"/>
    <col min="3" max="3" width="33.28515625" customWidth="1"/>
    <col min="11" max="11" width="21.7109375" customWidth="1"/>
  </cols>
  <sheetData>
    <row r="1" spans="1:11" ht="18.75" x14ac:dyDescent="0.3">
      <c r="A1" s="61" t="s">
        <v>278</v>
      </c>
      <c r="B1" s="61"/>
      <c r="C1" s="61"/>
      <c r="D1" s="61"/>
      <c r="E1" s="61"/>
      <c r="F1" s="61"/>
      <c r="G1" s="61"/>
      <c r="H1" s="61"/>
      <c r="I1" s="61"/>
      <c r="J1" s="61"/>
      <c r="K1" s="61"/>
    </row>
    <row r="3" spans="1:11" ht="27" x14ac:dyDescent="0.25">
      <c r="A3" s="30" t="s">
        <v>37</v>
      </c>
      <c r="B3" s="30" t="s">
        <v>38</v>
      </c>
      <c r="C3" s="30" t="s">
        <v>39</v>
      </c>
      <c r="D3" s="30" t="s">
        <v>136</v>
      </c>
      <c r="E3" s="30" t="s">
        <v>40</v>
      </c>
      <c r="F3" s="30" t="s">
        <v>41</v>
      </c>
      <c r="G3" s="92" t="s">
        <v>42</v>
      </c>
      <c r="H3" s="30" t="s">
        <v>43</v>
      </c>
      <c r="I3" s="92" t="s">
        <v>44</v>
      </c>
      <c r="J3" s="31" t="s">
        <v>45</v>
      </c>
      <c r="K3" s="30" t="s">
        <v>46</v>
      </c>
    </row>
    <row r="4" spans="1:11" ht="162" x14ac:dyDescent="0.25">
      <c r="A4" s="33" t="s">
        <v>244</v>
      </c>
      <c r="B4" s="34" t="s">
        <v>47</v>
      </c>
      <c r="C4" s="36" t="s">
        <v>48</v>
      </c>
      <c r="D4" s="37" t="s">
        <v>49</v>
      </c>
      <c r="E4" s="36" t="s">
        <v>245</v>
      </c>
      <c r="F4" s="37" t="s">
        <v>54</v>
      </c>
      <c r="G4" s="93">
        <v>13</v>
      </c>
      <c r="H4" s="37" t="s">
        <v>246</v>
      </c>
      <c r="I4" s="94">
        <v>16</v>
      </c>
      <c r="J4" s="38">
        <f t="shared" ref="J4:J31" si="0">+G4/I4</f>
        <v>0.8125</v>
      </c>
      <c r="K4" s="37" t="s">
        <v>51</v>
      </c>
    </row>
    <row r="5" spans="1:11" ht="202.5" x14ac:dyDescent="0.25">
      <c r="A5" s="33" t="s">
        <v>244</v>
      </c>
      <c r="B5" s="37" t="s">
        <v>47</v>
      </c>
      <c r="C5" s="36" t="s">
        <v>52</v>
      </c>
      <c r="D5" s="35" t="s">
        <v>53</v>
      </c>
      <c r="E5" s="39" t="s">
        <v>247</v>
      </c>
      <c r="F5" s="35" t="s">
        <v>54</v>
      </c>
      <c r="G5" s="93">
        <v>7062077.8600000003</v>
      </c>
      <c r="H5" s="37" t="s">
        <v>248</v>
      </c>
      <c r="I5" s="95">
        <v>20411721</v>
      </c>
      <c r="J5" s="38">
        <f t="shared" si="0"/>
        <v>0.34598150053099397</v>
      </c>
      <c r="K5" s="37" t="s">
        <v>55</v>
      </c>
    </row>
    <row r="6" spans="1:11" ht="121.5" x14ac:dyDescent="0.25">
      <c r="A6" s="33" t="s">
        <v>244</v>
      </c>
      <c r="B6" s="37" t="s">
        <v>47</v>
      </c>
      <c r="C6" s="36" t="s">
        <v>56</v>
      </c>
      <c r="D6" s="37" t="s">
        <v>249</v>
      </c>
      <c r="E6" s="36" t="s">
        <v>250</v>
      </c>
      <c r="F6" s="37" t="s">
        <v>54</v>
      </c>
      <c r="G6" s="93">
        <v>20</v>
      </c>
      <c r="H6" s="37" t="s">
        <v>59</v>
      </c>
      <c r="I6" s="93">
        <v>80</v>
      </c>
      <c r="J6" s="38">
        <f t="shared" si="0"/>
        <v>0.25</v>
      </c>
      <c r="K6" s="37" t="s">
        <v>60</v>
      </c>
    </row>
    <row r="7" spans="1:11" ht="148.5" x14ac:dyDescent="0.25">
      <c r="A7" s="33" t="s">
        <v>244</v>
      </c>
      <c r="B7" s="37" t="s">
        <v>47</v>
      </c>
      <c r="C7" s="36" t="s">
        <v>61</v>
      </c>
      <c r="D7" s="35" t="s">
        <v>251</v>
      </c>
      <c r="E7" s="39" t="s">
        <v>252</v>
      </c>
      <c r="F7" s="35" t="s">
        <v>54</v>
      </c>
      <c r="G7" s="93">
        <v>30</v>
      </c>
      <c r="H7" s="35" t="s">
        <v>62</v>
      </c>
      <c r="I7" s="96">
        <v>120</v>
      </c>
      <c r="J7" s="38">
        <f t="shared" si="0"/>
        <v>0.25</v>
      </c>
      <c r="K7" s="35" t="s">
        <v>63</v>
      </c>
    </row>
    <row r="8" spans="1:11" ht="243" x14ac:dyDescent="0.25">
      <c r="A8" s="33" t="s">
        <v>244</v>
      </c>
      <c r="B8" s="37" t="s">
        <v>64</v>
      </c>
      <c r="C8" s="36" t="s">
        <v>65</v>
      </c>
      <c r="D8" s="35" t="s">
        <v>66</v>
      </c>
      <c r="E8" s="39" t="s">
        <v>253</v>
      </c>
      <c r="F8" s="35" t="s">
        <v>54</v>
      </c>
      <c r="G8" s="93">
        <f>12+50</f>
        <v>62</v>
      </c>
      <c r="H8" s="35" t="s">
        <v>67</v>
      </c>
      <c r="I8" s="96">
        <f>48+300</f>
        <v>348</v>
      </c>
      <c r="J8" s="38">
        <f t="shared" si="0"/>
        <v>0.17816091954022989</v>
      </c>
      <c r="K8" s="35" t="s">
        <v>68</v>
      </c>
    </row>
    <row r="9" spans="1:11" ht="202.5" x14ac:dyDescent="0.25">
      <c r="A9" s="33" t="s">
        <v>244</v>
      </c>
      <c r="B9" s="37" t="s">
        <v>64</v>
      </c>
      <c r="C9" s="36" t="s">
        <v>69</v>
      </c>
      <c r="D9" s="35" t="s">
        <v>70</v>
      </c>
      <c r="E9" s="39" t="s">
        <v>254</v>
      </c>
      <c r="F9" s="35" t="s">
        <v>54</v>
      </c>
      <c r="G9" s="93">
        <v>243</v>
      </c>
      <c r="H9" s="35" t="s">
        <v>71</v>
      </c>
      <c r="I9" s="96">
        <v>490</v>
      </c>
      <c r="J9" s="38">
        <f t="shared" si="0"/>
        <v>0.49591836734693878</v>
      </c>
      <c r="K9" s="35" t="s">
        <v>72</v>
      </c>
    </row>
    <row r="10" spans="1:11" ht="409.5" x14ac:dyDescent="0.25">
      <c r="A10" s="33" t="s">
        <v>244</v>
      </c>
      <c r="B10" s="37" t="s">
        <v>64</v>
      </c>
      <c r="C10" s="36" t="s">
        <v>73</v>
      </c>
      <c r="D10" s="35" t="s">
        <v>74</v>
      </c>
      <c r="E10" s="39" t="s">
        <v>255</v>
      </c>
      <c r="F10" s="35" t="s">
        <v>54</v>
      </c>
      <c r="G10" s="93">
        <v>35</v>
      </c>
      <c r="H10" s="35" t="s">
        <v>75</v>
      </c>
      <c r="I10" s="96">
        <v>350</v>
      </c>
      <c r="J10" s="38">
        <f t="shared" si="0"/>
        <v>0.1</v>
      </c>
      <c r="K10" s="35" t="s">
        <v>76</v>
      </c>
    </row>
    <row r="11" spans="1:11" ht="216" x14ac:dyDescent="0.25">
      <c r="A11" s="33" t="s">
        <v>244</v>
      </c>
      <c r="B11" s="37" t="s">
        <v>64</v>
      </c>
      <c r="C11" s="36" t="s">
        <v>77</v>
      </c>
      <c r="D11" s="35" t="s">
        <v>78</v>
      </c>
      <c r="E11" s="39" t="s">
        <v>256</v>
      </c>
      <c r="F11" s="41" t="s">
        <v>54</v>
      </c>
      <c r="G11" s="93">
        <v>61630</v>
      </c>
      <c r="H11" s="35" t="s">
        <v>79</v>
      </c>
      <c r="I11" s="96">
        <v>390188</v>
      </c>
      <c r="J11" s="38">
        <f t="shared" si="0"/>
        <v>0.15794950126605636</v>
      </c>
      <c r="K11" s="35" t="s">
        <v>80</v>
      </c>
    </row>
    <row r="12" spans="1:11" ht="135" x14ac:dyDescent="0.25">
      <c r="A12" s="33" t="s">
        <v>244</v>
      </c>
      <c r="B12" s="37" t="s">
        <v>81</v>
      </c>
      <c r="C12" s="36" t="s">
        <v>82</v>
      </c>
      <c r="D12" s="35" t="s">
        <v>83</v>
      </c>
      <c r="E12" s="39" t="s">
        <v>257</v>
      </c>
      <c r="F12" s="41" t="s">
        <v>54</v>
      </c>
      <c r="G12" s="93">
        <v>230</v>
      </c>
      <c r="H12" s="35" t="s">
        <v>84</v>
      </c>
      <c r="I12" s="96">
        <v>1280</v>
      </c>
      <c r="J12" s="38">
        <f t="shared" si="0"/>
        <v>0.1796875</v>
      </c>
      <c r="K12" s="35" t="s">
        <v>85</v>
      </c>
    </row>
    <row r="13" spans="1:11" ht="135" x14ac:dyDescent="0.25">
      <c r="A13" s="33" t="s">
        <v>244</v>
      </c>
      <c r="B13" s="37" t="s">
        <v>81</v>
      </c>
      <c r="C13" s="36" t="s">
        <v>86</v>
      </c>
      <c r="D13" s="37" t="s">
        <v>87</v>
      </c>
      <c r="E13" s="39" t="s">
        <v>259</v>
      </c>
      <c r="F13" s="37" t="s">
        <v>54</v>
      </c>
      <c r="G13" s="93">
        <v>30</v>
      </c>
      <c r="H13" s="37" t="s">
        <v>88</v>
      </c>
      <c r="I13" s="96">
        <v>90</v>
      </c>
      <c r="J13" s="38">
        <f t="shared" si="0"/>
        <v>0.33333333333333331</v>
      </c>
      <c r="K13" s="35" t="s">
        <v>85</v>
      </c>
    </row>
    <row r="14" spans="1:11" ht="135" x14ac:dyDescent="0.25">
      <c r="A14" s="33" t="s">
        <v>244</v>
      </c>
      <c r="B14" s="37" t="s">
        <v>81</v>
      </c>
      <c r="C14" s="36" t="s">
        <v>89</v>
      </c>
      <c r="D14" s="37" t="s">
        <v>90</v>
      </c>
      <c r="E14" s="39" t="s">
        <v>259</v>
      </c>
      <c r="F14" s="37" t="s">
        <v>54</v>
      </c>
      <c r="G14" s="93">
        <v>645</v>
      </c>
      <c r="H14" s="37" t="s">
        <v>91</v>
      </c>
      <c r="I14" s="96">
        <v>2506</v>
      </c>
      <c r="J14" s="38">
        <f t="shared" si="0"/>
        <v>0.25738228252194734</v>
      </c>
      <c r="K14" s="37" t="s">
        <v>92</v>
      </c>
    </row>
    <row r="15" spans="1:11" ht="162" x14ac:dyDescent="0.25">
      <c r="A15" s="33" t="s">
        <v>244</v>
      </c>
      <c r="B15" s="37" t="s">
        <v>93</v>
      </c>
      <c r="C15" s="36" t="s">
        <v>94</v>
      </c>
      <c r="D15" s="35" t="s">
        <v>95</v>
      </c>
      <c r="E15" s="39" t="s">
        <v>260</v>
      </c>
      <c r="F15" s="37" t="s">
        <v>54</v>
      </c>
      <c r="G15" s="93">
        <v>9</v>
      </c>
      <c r="H15" s="35" t="s">
        <v>96</v>
      </c>
      <c r="I15" s="96">
        <v>37</v>
      </c>
      <c r="J15" s="38">
        <f t="shared" si="0"/>
        <v>0.24324324324324326</v>
      </c>
      <c r="K15" s="35" t="s">
        <v>97</v>
      </c>
    </row>
    <row r="16" spans="1:11" ht="148.5" x14ac:dyDescent="0.25">
      <c r="A16" s="33" t="s">
        <v>244</v>
      </c>
      <c r="B16" s="37" t="s">
        <v>93</v>
      </c>
      <c r="C16" s="36" t="s">
        <v>99</v>
      </c>
      <c r="D16" s="37" t="s">
        <v>100</v>
      </c>
      <c r="E16" s="36" t="s">
        <v>261</v>
      </c>
      <c r="F16" s="37" t="s">
        <v>54</v>
      </c>
      <c r="G16" s="93">
        <f>124+497+237</f>
        <v>858</v>
      </c>
      <c r="H16" s="37" t="s">
        <v>101</v>
      </c>
      <c r="I16" s="96">
        <f>450+1900+2800</f>
        <v>5150</v>
      </c>
      <c r="J16" s="38">
        <f t="shared" si="0"/>
        <v>0.16660194174757281</v>
      </c>
      <c r="K16" s="37" t="s">
        <v>98</v>
      </c>
    </row>
    <row r="17" spans="1:11" ht="162" x14ac:dyDescent="0.25">
      <c r="A17" s="33" t="s">
        <v>244</v>
      </c>
      <c r="B17" s="37" t="s">
        <v>93</v>
      </c>
      <c r="C17" s="39" t="s">
        <v>102</v>
      </c>
      <c r="D17" s="35" t="s">
        <v>103</v>
      </c>
      <c r="E17" s="39" t="s">
        <v>262</v>
      </c>
      <c r="F17" s="37" t="s">
        <v>54</v>
      </c>
      <c r="G17" s="93">
        <v>35446</v>
      </c>
      <c r="H17" s="35" t="s">
        <v>104</v>
      </c>
      <c r="I17" s="96">
        <v>144850</v>
      </c>
      <c r="J17" s="38">
        <f t="shared" si="0"/>
        <v>0.2447083189506386</v>
      </c>
      <c r="K17" s="33" t="s">
        <v>105</v>
      </c>
    </row>
    <row r="18" spans="1:11" ht="162" x14ac:dyDescent="0.25">
      <c r="A18" s="33" t="s">
        <v>244</v>
      </c>
      <c r="B18" s="37" t="s">
        <v>93</v>
      </c>
      <c r="C18" s="39" t="s">
        <v>106</v>
      </c>
      <c r="D18" s="35" t="s">
        <v>103</v>
      </c>
      <c r="E18" s="39" t="s">
        <v>263</v>
      </c>
      <c r="F18" s="37" t="s">
        <v>54</v>
      </c>
      <c r="G18" s="93">
        <v>22034</v>
      </c>
      <c r="H18" s="35" t="s">
        <v>107</v>
      </c>
      <c r="I18" s="96">
        <v>95800</v>
      </c>
      <c r="J18" s="38">
        <f t="shared" si="0"/>
        <v>0.23</v>
      </c>
      <c r="K18" s="33" t="s">
        <v>105</v>
      </c>
    </row>
    <row r="19" spans="1:11" ht="189" x14ac:dyDescent="0.25">
      <c r="A19" s="33" t="s">
        <v>244</v>
      </c>
      <c r="B19" s="37" t="s">
        <v>93</v>
      </c>
      <c r="C19" s="39" t="s">
        <v>106</v>
      </c>
      <c r="D19" s="35" t="s">
        <v>103</v>
      </c>
      <c r="E19" s="39" t="s">
        <v>264</v>
      </c>
      <c r="F19" s="37" t="s">
        <v>54</v>
      </c>
      <c r="G19" s="93">
        <v>56</v>
      </c>
      <c r="H19" s="35" t="s">
        <v>108</v>
      </c>
      <c r="I19" s="96">
        <v>250</v>
      </c>
      <c r="J19" s="38">
        <f t="shared" si="0"/>
        <v>0.224</v>
      </c>
      <c r="K19" s="33" t="s">
        <v>105</v>
      </c>
    </row>
    <row r="20" spans="1:11" ht="175.5" x14ac:dyDescent="0.25">
      <c r="A20" s="33" t="s">
        <v>244</v>
      </c>
      <c r="B20" s="37" t="s">
        <v>93</v>
      </c>
      <c r="C20" s="39" t="s">
        <v>106</v>
      </c>
      <c r="D20" s="35" t="s">
        <v>103</v>
      </c>
      <c r="E20" s="39" t="s">
        <v>265</v>
      </c>
      <c r="F20" s="37" t="s">
        <v>54</v>
      </c>
      <c r="G20" s="93">
        <v>67</v>
      </c>
      <c r="H20" s="35" t="s">
        <v>109</v>
      </c>
      <c r="I20" s="96">
        <v>150</v>
      </c>
      <c r="J20" s="38">
        <f t="shared" si="0"/>
        <v>0.44666666666666666</v>
      </c>
      <c r="K20" s="33" t="s">
        <v>105</v>
      </c>
    </row>
    <row r="21" spans="1:11" ht="175.5" x14ac:dyDescent="0.25">
      <c r="A21" s="33" t="s">
        <v>244</v>
      </c>
      <c r="B21" s="37" t="s">
        <v>93</v>
      </c>
      <c r="C21" s="39" t="s">
        <v>106</v>
      </c>
      <c r="D21" s="35" t="s">
        <v>103</v>
      </c>
      <c r="E21" s="39" t="s">
        <v>266</v>
      </c>
      <c r="F21" s="37" t="s">
        <v>54</v>
      </c>
      <c r="G21" s="93">
        <v>85</v>
      </c>
      <c r="H21" s="35" t="s">
        <v>110</v>
      </c>
      <c r="I21" s="96">
        <v>240</v>
      </c>
      <c r="J21" s="38">
        <f t="shared" si="0"/>
        <v>0.35416666666666669</v>
      </c>
      <c r="K21" s="33" t="s">
        <v>105</v>
      </c>
    </row>
    <row r="22" spans="1:11" ht="189" x14ac:dyDescent="0.25">
      <c r="A22" s="33" t="s">
        <v>244</v>
      </c>
      <c r="B22" s="37" t="s">
        <v>93</v>
      </c>
      <c r="C22" s="39" t="s">
        <v>106</v>
      </c>
      <c r="D22" s="35" t="s">
        <v>103</v>
      </c>
      <c r="E22" s="39" t="s">
        <v>267</v>
      </c>
      <c r="F22" s="37" t="s">
        <v>54</v>
      </c>
      <c r="G22" s="93">
        <v>246</v>
      </c>
      <c r="H22" s="35" t="s">
        <v>111</v>
      </c>
      <c r="I22" s="96">
        <v>1050</v>
      </c>
      <c r="J22" s="38">
        <f t="shared" si="0"/>
        <v>0.23428571428571429</v>
      </c>
      <c r="K22" s="33" t="s">
        <v>105</v>
      </c>
    </row>
    <row r="23" spans="1:11" ht="189" x14ac:dyDescent="0.25">
      <c r="A23" s="33" t="s">
        <v>244</v>
      </c>
      <c r="B23" s="37" t="s">
        <v>93</v>
      </c>
      <c r="C23" s="39" t="s">
        <v>106</v>
      </c>
      <c r="D23" s="35" t="s">
        <v>103</v>
      </c>
      <c r="E23" s="39" t="s">
        <v>268</v>
      </c>
      <c r="F23" s="37" t="s">
        <v>54</v>
      </c>
      <c r="G23" s="93">
        <v>17</v>
      </c>
      <c r="H23" s="35" t="s">
        <v>112</v>
      </c>
      <c r="I23" s="96">
        <v>39</v>
      </c>
      <c r="J23" s="38">
        <f t="shared" si="0"/>
        <v>0.4358974358974359</v>
      </c>
      <c r="K23" s="33" t="s">
        <v>105</v>
      </c>
    </row>
    <row r="24" spans="1:11" ht="175.5" x14ac:dyDescent="0.25">
      <c r="A24" s="33" t="s">
        <v>244</v>
      </c>
      <c r="B24" s="37" t="s">
        <v>93</v>
      </c>
      <c r="C24" s="39" t="s">
        <v>113</v>
      </c>
      <c r="D24" s="35" t="s">
        <v>114</v>
      </c>
      <c r="E24" s="39" t="s">
        <v>269</v>
      </c>
      <c r="F24" s="41" t="s">
        <v>54</v>
      </c>
      <c r="G24" s="93">
        <v>4</v>
      </c>
      <c r="H24" s="35" t="s">
        <v>115</v>
      </c>
      <c r="I24" s="96">
        <v>12</v>
      </c>
      <c r="J24" s="38">
        <f t="shared" si="0"/>
        <v>0.33333333333333331</v>
      </c>
      <c r="K24" s="35" t="s">
        <v>116</v>
      </c>
    </row>
    <row r="25" spans="1:11" ht="189" x14ac:dyDescent="0.25">
      <c r="A25" s="33" t="s">
        <v>244</v>
      </c>
      <c r="B25" s="37" t="s">
        <v>93</v>
      </c>
      <c r="C25" s="39" t="s">
        <v>113</v>
      </c>
      <c r="D25" s="35" t="s">
        <v>95</v>
      </c>
      <c r="E25" s="39" t="s">
        <v>270</v>
      </c>
      <c r="F25" s="41" t="s">
        <v>54</v>
      </c>
      <c r="G25" s="93">
        <v>840</v>
      </c>
      <c r="H25" s="35" t="s">
        <v>117</v>
      </c>
      <c r="I25" s="96">
        <v>955</v>
      </c>
      <c r="J25" s="38">
        <f t="shared" si="0"/>
        <v>0.87958115183246077</v>
      </c>
      <c r="K25" s="35" t="s">
        <v>118</v>
      </c>
    </row>
    <row r="26" spans="1:11" ht="148.5" x14ac:dyDescent="0.25">
      <c r="A26" s="33" t="s">
        <v>244</v>
      </c>
      <c r="B26" s="37" t="s">
        <v>119</v>
      </c>
      <c r="C26" s="39" t="s">
        <v>120</v>
      </c>
      <c r="D26" s="35" t="s">
        <v>121</v>
      </c>
      <c r="E26" s="39" t="s">
        <v>271</v>
      </c>
      <c r="F26" s="33" t="s">
        <v>54</v>
      </c>
      <c r="G26" s="93">
        <v>930</v>
      </c>
      <c r="H26" s="35" t="s">
        <v>122</v>
      </c>
      <c r="I26" s="96">
        <v>4320</v>
      </c>
      <c r="J26" s="38">
        <f t="shared" si="0"/>
        <v>0.21527777777777779</v>
      </c>
      <c r="K26" s="35" t="s">
        <v>123</v>
      </c>
    </row>
    <row r="27" spans="1:11" ht="135" x14ac:dyDescent="0.25">
      <c r="A27" s="33" t="s">
        <v>244</v>
      </c>
      <c r="B27" s="37" t="s">
        <v>119</v>
      </c>
      <c r="C27" s="39" t="s">
        <v>124</v>
      </c>
      <c r="D27" s="35" t="s">
        <v>125</v>
      </c>
      <c r="E27" s="39" t="s">
        <v>272</v>
      </c>
      <c r="F27" s="33" t="s">
        <v>54</v>
      </c>
      <c r="G27" s="93">
        <v>142</v>
      </c>
      <c r="H27" s="33">
        <v>331</v>
      </c>
      <c r="I27" s="96">
        <v>650</v>
      </c>
      <c r="J27" s="38">
        <f t="shared" si="0"/>
        <v>0.21846153846153846</v>
      </c>
      <c r="K27" s="35" t="s">
        <v>123</v>
      </c>
    </row>
    <row r="28" spans="1:11" ht="108" x14ac:dyDescent="0.25">
      <c r="A28" s="33" t="s">
        <v>244</v>
      </c>
      <c r="B28" s="37" t="s">
        <v>119</v>
      </c>
      <c r="C28" s="39" t="s">
        <v>124</v>
      </c>
      <c r="D28" s="35" t="s">
        <v>126</v>
      </c>
      <c r="E28" s="39" t="s">
        <v>273</v>
      </c>
      <c r="F28" s="33" t="s">
        <v>54</v>
      </c>
      <c r="G28" s="93">
        <v>5</v>
      </c>
      <c r="H28" s="35" t="s">
        <v>127</v>
      </c>
      <c r="I28" s="96">
        <v>25</v>
      </c>
      <c r="J28" s="38">
        <f t="shared" si="0"/>
        <v>0.2</v>
      </c>
      <c r="K28" s="35" t="s">
        <v>123</v>
      </c>
    </row>
    <row r="29" spans="1:11" ht="108" x14ac:dyDescent="0.25">
      <c r="A29" s="33" t="s">
        <v>244</v>
      </c>
      <c r="B29" s="37" t="s">
        <v>119</v>
      </c>
      <c r="C29" s="39" t="s">
        <v>124</v>
      </c>
      <c r="D29" s="35" t="s">
        <v>128</v>
      </c>
      <c r="E29" s="39" t="s">
        <v>274</v>
      </c>
      <c r="F29" s="33" t="s">
        <v>54</v>
      </c>
      <c r="G29" s="93">
        <v>111</v>
      </c>
      <c r="H29" s="42">
        <v>1168</v>
      </c>
      <c r="I29" s="96">
        <v>1500</v>
      </c>
      <c r="J29" s="38">
        <f t="shared" si="0"/>
        <v>7.3999999999999996E-2</v>
      </c>
      <c r="K29" s="35" t="s">
        <v>123</v>
      </c>
    </row>
    <row r="30" spans="1:11" ht="175.5" x14ac:dyDescent="0.25">
      <c r="A30" s="33" t="s">
        <v>244</v>
      </c>
      <c r="B30" s="37" t="s">
        <v>119</v>
      </c>
      <c r="C30" s="39" t="s">
        <v>124</v>
      </c>
      <c r="D30" s="35" t="s">
        <v>129</v>
      </c>
      <c r="E30" s="39" t="s">
        <v>275</v>
      </c>
      <c r="F30" s="33" t="s">
        <v>54</v>
      </c>
      <c r="G30" s="93">
        <v>7</v>
      </c>
      <c r="H30" s="35">
        <v>32</v>
      </c>
      <c r="I30" s="96">
        <v>35</v>
      </c>
      <c r="J30" s="38">
        <f t="shared" si="0"/>
        <v>0.2</v>
      </c>
      <c r="K30" s="35" t="s">
        <v>123</v>
      </c>
    </row>
    <row r="31" spans="1:11" ht="135" x14ac:dyDescent="0.25">
      <c r="A31" s="33" t="s">
        <v>244</v>
      </c>
      <c r="B31" s="37" t="s">
        <v>119</v>
      </c>
      <c r="C31" s="39" t="s">
        <v>130</v>
      </c>
      <c r="D31" s="35" t="s">
        <v>131</v>
      </c>
      <c r="E31" s="39" t="s">
        <v>276</v>
      </c>
      <c r="F31" s="37" t="s">
        <v>54</v>
      </c>
      <c r="G31" s="93">
        <v>220</v>
      </c>
      <c r="H31" s="35">
        <v>9982</v>
      </c>
      <c r="I31" s="96">
        <v>900</v>
      </c>
      <c r="J31" s="38">
        <f t="shared" si="0"/>
        <v>0.24444444444444444</v>
      </c>
      <c r="K31" s="35" t="s">
        <v>123</v>
      </c>
    </row>
    <row r="32" spans="1:11" ht="108" x14ac:dyDescent="0.25">
      <c r="A32" s="33" t="s">
        <v>244</v>
      </c>
      <c r="B32" s="37" t="s">
        <v>119</v>
      </c>
      <c r="C32" s="39" t="s">
        <v>132</v>
      </c>
      <c r="D32" s="35" t="s">
        <v>133</v>
      </c>
      <c r="E32" s="39" t="s">
        <v>277</v>
      </c>
      <c r="F32" s="37" t="s">
        <v>54</v>
      </c>
      <c r="G32" s="93">
        <v>2</v>
      </c>
      <c r="H32" s="35" t="s">
        <v>134</v>
      </c>
      <c r="I32" s="96">
        <v>7</v>
      </c>
      <c r="J32" s="38">
        <f>+G32/I32</f>
        <v>0.2857142857142857</v>
      </c>
      <c r="K32" s="35" t="s">
        <v>135</v>
      </c>
    </row>
  </sheetData>
  <mergeCells count="1">
    <mergeCell ref="A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B1048576"/>
    </sheetView>
  </sheetViews>
  <sheetFormatPr baseColWidth="10" defaultRowHeight="15" x14ac:dyDescent="0.25"/>
  <cols>
    <col min="1" max="2" width="0.7109375" customWidth="1"/>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workbookViewId="0">
      <selection sqref="A1:C1"/>
    </sheetView>
  </sheetViews>
  <sheetFormatPr baseColWidth="10" defaultRowHeight="15" x14ac:dyDescent="0.25"/>
  <cols>
    <col min="1" max="1" width="7.7109375" customWidth="1"/>
    <col min="2" max="2" width="9.7109375" customWidth="1"/>
    <col min="3" max="3" width="24.42578125" customWidth="1"/>
    <col min="4" max="4" width="21.85546875" customWidth="1"/>
    <col min="5" max="5" width="33.28515625" customWidth="1"/>
    <col min="19" max="19" width="21.7109375" customWidth="1"/>
  </cols>
  <sheetData>
    <row r="1" spans="1:19" ht="16.5" x14ac:dyDescent="0.25">
      <c r="A1" s="56" t="s">
        <v>149</v>
      </c>
      <c r="B1" s="58"/>
      <c r="C1" s="58"/>
      <c r="D1" s="16" t="s">
        <v>35</v>
      </c>
      <c r="E1" s="23"/>
      <c r="F1" s="23"/>
      <c r="G1" s="24"/>
      <c r="H1" s="23"/>
      <c r="I1" s="24"/>
      <c r="J1" s="25"/>
      <c r="K1" s="23"/>
      <c r="L1" s="23"/>
      <c r="M1" s="90"/>
      <c r="N1" s="24"/>
      <c r="O1" s="91"/>
      <c r="P1" s="26"/>
      <c r="Q1" s="23"/>
      <c r="R1" s="24"/>
      <c r="S1" s="23"/>
    </row>
    <row r="2" spans="1:19" x14ac:dyDescent="0.25">
      <c r="A2" s="1"/>
      <c r="B2" s="27"/>
      <c r="C2" s="27"/>
      <c r="D2" s="17"/>
      <c r="E2" s="23"/>
      <c r="F2" s="23"/>
      <c r="G2" s="24"/>
      <c r="H2" s="23"/>
      <c r="I2" s="24"/>
      <c r="J2" s="25"/>
      <c r="K2" s="23"/>
      <c r="L2" s="23"/>
      <c r="M2" s="90"/>
      <c r="N2" s="24"/>
      <c r="O2" s="91"/>
      <c r="P2" s="26"/>
      <c r="Q2" s="23"/>
      <c r="R2" s="24"/>
      <c r="S2" s="23"/>
    </row>
    <row r="3" spans="1:19" ht="16.5" x14ac:dyDescent="0.25">
      <c r="A3" s="56" t="s">
        <v>9</v>
      </c>
      <c r="B3" s="58"/>
      <c r="C3" s="58"/>
      <c r="D3" s="16" t="s">
        <v>243</v>
      </c>
      <c r="E3" s="23"/>
      <c r="F3" s="23"/>
      <c r="G3" s="24"/>
      <c r="H3" s="23"/>
      <c r="I3" s="24"/>
      <c r="J3" s="25"/>
      <c r="K3" s="23"/>
      <c r="L3" s="23"/>
      <c r="M3" s="90"/>
      <c r="N3" s="24"/>
      <c r="O3" s="91"/>
      <c r="P3" s="26"/>
      <c r="Q3" s="23"/>
      <c r="R3" s="24"/>
      <c r="S3" s="23"/>
    </row>
    <row r="4" spans="1:19" x14ac:dyDescent="0.25">
      <c r="A4" s="1"/>
      <c r="B4" s="27"/>
      <c r="C4" s="27"/>
      <c r="D4" s="23"/>
      <c r="E4" s="23"/>
      <c r="F4" s="23"/>
      <c r="G4" s="24"/>
      <c r="H4" s="23"/>
      <c r="I4" s="24"/>
      <c r="J4" s="25"/>
      <c r="K4" s="23"/>
      <c r="L4" s="23"/>
      <c r="M4" s="90"/>
      <c r="N4" s="24"/>
      <c r="O4" s="91"/>
      <c r="P4" s="26"/>
      <c r="Q4" s="23"/>
      <c r="R4" s="24"/>
      <c r="S4" s="23"/>
    </row>
    <row r="5" spans="1:19" ht="16.5" x14ac:dyDescent="0.25">
      <c r="A5" s="56" t="s">
        <v>10</v>
      </c>
      <c r="B5" s="58"/>
      <c r="C5" s="58"/>
      <c r="D5" s="28">
        <v>45016</v>
      </c>
      <c r="E5" s="23"/>
      <c r="F5" s="23"/>
      <c r="G5" s="24"/>
      <c r="H5" s="23"/>
      <c r="I5" s="24"/>
      <c r="J5" s="25"/>
      <c r="K5" s="23"/>
      <c r="L5" s="23"/>
      <c r="M5" s="90"/>
      <c r="N5" s="24"/>
      <c r="O5" s="91"/>
      <c r="P5" s="26"/>
      <c r="Q5" s="23"/>
      <c r="R5" s="24"/>
      <c r="S5" s="23"/>
    </row>
    <row r="6" spans="1:19" x14ac:dyDescent="0.25">
      <c r="A6" s="1"/>
      <c r="B6" s="27"/>
      <c r="C6" s="27"/>
      <c r="D6" s="17"/>
      <c r="E6" s="23"/>
      <c r="F6" s="23"/>
      <c r="G6" s="24"/>
      <c r="H6" s="23"/>
      <c r="I6" s="24"/>
      <c r="J6" s="25"/>
      <c r="K6" s="23"/>
      <c r="L6" s="23"/>
      <c r="M6" s="90"/>
      <c r="N6" s="24"/>
      <c r="O6" s="91"/>
      <c r="P6" s="26"/>
      <c r="Q6" s="23"/>
      <c r="R6" s="24"/>
      <c r="S6" s="23"/>
    </row>
    <row r="7" spans="1:19" ht="16.5" x14ac:dyDescent="0.25">
      <c r="A7" s="56" t="s">
        <v>11</v>
      </c>
      <c r="B7" s="58"/>
      <c r="C7" s="58"/>
      <c r="D7" s="28">
        <v>45021</v>
      </c>
      <c r="E7" s="23"/>
      <c r="F7" s="23"/>
      <c r="G7" s="24"/>
      <c r="H7" s="23"/>
      <c r="I7" s="24"/>
      <c r="J7" s="25"/>
      <c r="K7" s="23"/>
      <c r="L7" s="23"/>
      <c r="M7" s="90"/>
      <c r="N7" s="24"/>
      <c r="O7" s="91"/>
      <c r="P7" s="26"/>
      <c r="Q7" s="23"/>
      <c r="R7" s="24"/>
      <c r="S7" s="23"/>
    </row>
    <row r="8" spans="1:19" x14ac:dyDescent="0.25">
      <c r="A8" s="1"/>
      <c r="B8" s="27"/>
      <c r="C8" s="27"/>
      <c r="D8" s="23"/>
      <c r="E8" s="29"/>
      <c r="F8" s="23"/>
      <c r="G8" s="24"/>
      <c r="H8" s="23"/>
      <c r="I8" s="24"/>
      <c r="J8" s="25"/>
      <c r="K8" s="23"/>
      <c r="L8" s="23"/>
      <c r="M8" s="90"/>
      <c r="N8" s="24"/>
      <c r="O8" s="91"/>
      <c r="P8" s="26"/>
      <c r="Q8" s="23"/>
      <c r="R8" s="24"/>
      <c r="S8" s="23"/>
    </row>
    <row r="9" spans="1:19" ht="67.5" x14ac:dyDescent="0.25">
      <c r="A9" s="30" t="s">
        <v>150</v>
      </c>
      <c r="B9" s="30" t="s">
        <v>37</v>
      </c>
      <c r="C9" s="30" t="s">
        <v>38</v>
      </c>
      <c r="D9" s="30" t="s">
        <v>151</v>
      </c>
      <c r="E9" s="30" t="s">
        <v>39</v>
      </c>
      <c r="F9" s="30" t="s">
        <v>152</v>
      </c>
      <c r="G9" s="30" t="s">
        <v>153</v>
      </c>
      <c r="H9" s="30" t="s">
        <v>154</v>
      </c>
      <c r="I9" s="30" t="s">
        <v>155</v>
      </c>
      <c r="J9" s="30" t="s">
        <v>40</v>
      </c>
      <c r="K9" s="30" t="s">
        <v>41</v>
      </c>
      <c r="L9" s="30" t="s">
        <v>156</v>
      </c>
      <c r="M9" s="92" t="s">
        <v>42</v>
      </c>
      <c r="N9" s="30" t="s">
        <v>43</v>
      </c>
      <c r="O9" s="92" t="s">
        <v>44</v>
      </c>
      <c r="P9" s="31" t="s">
        <v>45</v>
      </c>
      <c r="Q9" s="30" t="s">
        <v>157</v>
      </c>
      <c r="R9" s="30" t="s">
        <v>158</v>
      </c>
      <c r="S9" s="30" t="s">
        <v>46</v>
      </c>
    </row>
    <row r="10" spans="1:19" ht="202.5" x14ac:dyDescent="0.25">
      <c r="A10" s="32">
        <v>2023</v>
      </c>
      <c r="B10" s="33" t="s">
        <v>244</v>
      </c>
      <c r="C10" s="34" t="s">
        <v>47</v>
      </c>
      <c r="D10" s="35" t="s">
        <v>159</v>
      </c>
      <c r="E10" s="36" t="s">
        <v>48</v>
      </c>
      <c r="F10" s="37" t="s">
        <v>160</v>
      </c>
      <c r="G10" s="37" t="s">
        <v>161</v>
      </c>
      <c r="H10" s="34" t="s">
        <v>162</v>
      </c>
      <c r="I10" s="37" t="s">
        <v>49</v>
      </c>
      <c r="J10" s="36" t="s">
        <v>245</v>
      </c>
      <c r="K10" s="37" t="s">
        <v>54</v>
      </c>
      <c r="L10" s="37" t="s">
        <v>50</v>
      </c>
      <c r="M10" s="93">
        <v>13</v>
      </c>
      <c r="N10" s="37" t="s">
        <v>246</v>
      </c>
      <c r="O10" s="94">
        <v>16</v>
      </c>
      <c r="P10" s="38">
        <f t="shared" ref="P10:P37" si="0">+M10/O10</f>
        <v>0.8125</v>
      </c>
      <c r="Q10" s="37" t="s">
        <v>163</v>
      </c>
      <c r="R10" s="37" t="s">
        <v>164</v>
      </c>
      <c r="S10" s="37" t="s">
        <v>51</v>
      </c>
    </row>
    <row r="11" spans="1:19" ht="202.5" x14ac:dyDescent="0.25">
      <c r="A11" s="32">
        <v>2023</v>
      </c>
      <c r="B11" s="33" t="s">
        <v>244</v>
      </c>
      <c r="C11" s="37" t="s">
        <v>47</v>
      </c>
      <c r="D11" s="34" t="s">
        <v>165</v>
      </c>
      <c r="E11" s="36" t="s">
        <v>52</v>
      </c>
      <c r="F11" s="37" t="s">
        <v>160</v>
      </c>
      <c r="G11" s="37" t="s">
        <v>166</v>
      </c>
      <c r="H11" s="37" t="s">
        <v>167</v>
      </c>
      <c r="I11" s="35" t="s">
        <v>53</v>
      </c>
      <c r="J11" s="39" t="s">
        <v>247</v>
      </c>
      <c r="K11" s="35" t="s">
        <v>54</v>
      </c>
      <c r="L11" s="37" t="s">
        <v>50</v>
      </c>
      <c r="M11" s="93">
        <v>7062077.8600000003</v>
      </c>
      <c r="N11" s="37" t="s">
        <v>248</v>
      </c>
      <c r="O11" s="95">
        <v>20411721</v>
      </c>
      <c r="P11" s="38">
        <f t="shared" si="0"/>
        <v>0.34598150053099397</v>
      </c>
      <c r="Q11" s="37" t="s">
        <v>163</v>
      </c>
      <c r="R11" s="37" t="s">
        <v>169</v>
      </c>
      <c r="S11" s="37" t="s">
        <v>55</v>
      </c>
    </row>
    <row r="12" spans="1:19" ht="135" x14ac:dyDescent="0.25">
      <c r="A12" s="32">
        <v>2023</v>
      </c>
      <c r="B12" s="33" t="s">
        <v>244</v>
      </c>
      <c r="C12" s="37" t="s">
        <v>47</v>
      </c>
      <c r="D12" s="34" t="s">
        <v>170</v>
      </c>
      <c r="E12" s="36" t="s">
        <v>56</v>
      </c>
      <c r="F12" s="37" t="s">
        <v>57</v>
      </c>
      <c r="G12" s="37" t="s">
        <v>171</v>
      </c>
      <c r="H12" s="37" t="s">
        <v>162</v>
      </c>
      <c r="I12" s="37" t="s">
        <v>249</v>
      </c>
      <c r="J12" s="36" t="s">
        <v>250</v>
      </c>
      <c r="K12" s="37" t="s">
        <v>54</v>
      </c>
      <c r="L12" s="37" t="s">
        <v>58</v>
      </c>
      <c r="M12" s="93">
        <v>20</v>
      </c>
      <c r="N12" s="37" t="s">
        <v>59</v>
      </c>
      <c r="O12" s="93">
        <v>80</v>
      </c>
      <c r="P12" s="38">
        <f t="shared" si="0"/>
        <v>0.25</v>
      </c>
      <c r="Q12" s="37" t="s">
        <v>168</v>
      </c>
      <c r="R12" s="37" t="s">
        <v>172</v>
      </c>
      <c r="S12" s="37" t="s">
        <v>60</v>
      </c>
    </row>
    <row r="13" spans="1:19" ht="148.5" x14ac:dyDescent="0.25">
      <c r="A13" s="32">
        <v>2023</v>
      </c>
      <c r="B13" s="33" t="s">
        <v>244</v>
      </c>
      <c r="C13" s="37" t="s">
        <v>47</v>
      </c>
      <c r="D13" s="34" t="s">
        <v>173</v>
      </c>
      <c r="E13" s="36" t="s">
        <v>61</v>
      </c>
      <c r="F13" s="35" t="s">
        <v>174</v>
      </c>
      <c r="G13" s="35" t="s">
        <v>175</v>
      </c>
      <c r="H13" s="33" t="s">
        <v>162</v>
      </c>
      <c r="I13" s="35" t="s">
        <v>251</v>
      </c>
      <c r="J13" s="39" t="s">
        <v>252</v>
      </c>
      <c r="K13" s="35" t="s">
        <v>54</v>
      </c>
      <c r="L13" s="33" t="s">
        <v>58</v>
      </c>
      <c r="M13" s="93">
        <v>30</v>
      </c>
      <c r="N13" s="35" t="s">
        <v>62</v>
      </c>
      <c r="O13" s="96">
        <v>120</v>
      </c>
      <c r="P13" s="38">
        <f t="shared" si="0"/>
        <v>0.25</v>
      </c>
      <c r="Q13" s="33" t="s">
        <v>163</v>
      </c>
      <c r="R13" s="35" t="s">
        <v>176</v>
      </c>
      <c r="S13" s="35" t="s">
        <v>63</v>
      </c>
    </row>
    <row r="14" spans="1:19" ht="243" x14ac:dyDescent="0.25">
      <c r="A14" s="40">
        <v>2023</v>
      </c>
      <c r="B14" s="33" t="s">
        <v>244</v>
      </c>
      <c r="C14" s="37" t="s">
        <v>64</v>
      </c>
      <c r="D14" s="34" t="s">
        <v>177</v>
      </c>
      <c r="E14" s="36" t="s">
        <v>65</v>
      </c>
      <c r="F14" s="35" t="s">
        <v>174</v>
      </c>
      <c r="G14" s="35" t="s">
        <v>178</v>
      </c>
      <c r="H14" s="35" t="s">
        <v>162</v>
      </c>
      <c r="I14" s="35" t="s">
        <v>66</v>
      </c>
      <c r="J14" s="39" t="s">
        <v>253</v>
      </c>
      <c r="K14" s="35" t="s">
        <v>54</v>
      </c>
      <c r="L14" s="35" t="s">
        <v>58</v>
      </c>
      <c r="M14" s="93">
        <f>12+50</f>
        <v>62</v>
      </c>
      <c r="N14" s="35" t="s">
        <v>67</v>
      </c>
      <c r="O14" s="96">
        <f>48+300</f>
        <v>348</v>
      </c>
      <c r="P14" s="38">
        <f t="shared" si="0"/>
        <v>0.17816091954022989</v>
      </c>
      <c r="Q14" s="35" t="s">
        <v>179</v>
      </c>
      <c r="R14" s="35" t="s">
        <v>180</v>
      </c>
      <c r="S14" s="35" t="s">
        <v>68</v>
      </c>
    </row>
    <row r="15" spans="1:19" ht="202.5" x14ac:dyDescent="0.25">
      <c r="A15" s="40">
        <v>2023</v>
      </c>
      <c r="B15" s="33" t="s">
        <v>244</v>
      </c>
      <c r="C15" s="37" t="s">
        <v>64</v>
      </c>
      <c r="D15" s="34" t="s">
        <v>181</v>
      </c>
      <c r="E15" s="36" t="s">
        <v>69</v>
      </c>
      <c r="F15" s="35" t="s">
        <v>174</v>
      </c>
      <c r="G15" s="35" t="s">
        <v>182</v>
      </c>
      <c r="H15" s="35" t="s">
        <v>162</v>
      </c>
      <c r="I15" s="35" t="s">
        <v>70</v>
      </c>
      <c r="J15" s="39" t="s">
        <v>254</v>
      </c>
      <c r="K15" s="35" t="s">
        <v>54</v>
      </c>
      <c r="L15" s="35" t="s">
        <v>50</v>
      </c>
      <c r="M15" s="93">
        <v>243</v>
      </c>
      <c r="N15" s="35" t="s">
        <v>71</v>
      </c>
      <c r="O15" s="96">
        <v>490</v>
      </c>
      <c r="P15" s="38">
        <f t="shared" si="0"/>
        <v>0.49591836734693878</v>
      </c>
      <c r="Q15" s="35" t="s">
        <v>179</v>
      </c>
      <c r="R15" s="35" t="s">
        <v>183</v>
      </c>
      <c r="S15" s="35" t="s">
        <v>72</v>
      </c>
    </row>
    <row r="16" spans="1:19" ht="409.5" x14ac:dyDescent="0.25">
      <c r="A16" s="40">
        <v>2023</v>
      </c>
      <c r="B16" s="33" t="s">
        <v>244</v>
      </c>
      <c r="C16" s="37" t="s">
        <v>64</v>
      </c>
      <c r="D16" s="34" t="s">
        <v>184</v>
      </c>
      <c r="E16" s="36" t="s">
        <v>73</v>
      </c>
      <c r="F16" s="35" t="s">
        <v>174</v>
      </c>
      <c r="G16" s="35" t="s">
        <v>185</v>
      </c>
      <c r="H16" s="35" t="s">
        <v>162</v>
      </c>
      <c r="I16" s="35" t="s">
        <v>74</v>
      </c>
      <c r="J16" s="39" t="s">
        <v>255</v>
      </c>
      <c r="K16" s="35" t="s">
        <v>54</v>
      </c>
      <c r="L16" s="35" t="s">
        <v>50</v>
      </c>
      <c r="M16" s="93">
        <v>35</v>
      </c>
      <c r="N16" s="35" t="s">
        <v>75</v>
      </c>
      <c r="O16" s="96">
        <v>350</v>
      </c>
      <c r="P16" s="38">
        <f t="shared" si="0"/>
        <v>0.1</v>
      </c>
      <c r="Q16" s="35" t="s">
        <v>163</v>
      </c>
      <c r="R16" s="35" t="s">
        <v>186</v>
      </c>
      <c r="S16" s="35" t="s">
        <v>76</v>
      </c>
    </row>
    <row r="17" spans="1:19" ht="216" x14ac:dyDescent="0.25">
      <c r="A17" s="40">
        <v>2023</v>
      </c>
      <c r="B17" s="33" t="s">
        <v>244</v>
      </c>
      <c r="C17" s="37" t="s">
        <v>64</v>
      </c>
      <c r="D17" s="34" t="s">
        <v>187</v>
      </c>
      <c r="E17" s="36" t="s">
        <v>77</v>
      </c>
      <c r="F17" s="35" t="s">
        <v>57</v>
      </c>
      <c r="G17" s="35" t="s">
        <v>188</v>
      </c>
      <c r="H17" s="33" t="s">
        <v>162</v>
      </c>
      <c r="I17" s="35" t="s">
        <v>78</v>
      </c>
      <c r="J17" s="39" t="s">
        <v>256</v>
      </c>
      <c r="K17" s="41" t="s">
        <v>54</v>
      </c>
      <c r="L17" s="35" t="s">
        <v>50</v>
      </c>
      <c r="M17" s="93">
        <v>61630</v>
      </c>
      <c r="N17" s="35" t="s">
        <v>79</v>
      </c>
      <c r="O17" s="96">
        <v>390188</v>
      </c>
      <c r="P17" s="38">
        <f t="shared" si="0"/>
        <v>0.15794950126605636</v>
      </c>
      <c r="Q17" s="35" t="s">
        <v>163</v>
      </c>
      <c r="R17" s="35" t="s">
        <v>189</v>
      </c>
      <c r="S17" s="35" t="s">
        <v>80</v>
      </c>
    </row>
    <row r="18" spans="1:19" ht="135" x14ac:dyDescent="0.25">
      <c r="A18" s="43">
        <v>2023</v>
      </c>
      <c r="B18" s="33" t="s">
        <v>244</v>
      </c>
      <c r="C18" s="37" t="s">
        <v>81</v>
      </c>
      <c r="D18" s="34" t="s">
        <v>190</v>
      </c>
      <c r="E18" s="36" t="s">
        <v>82</v>
      </c>
      <c r="F18" s="35" t="s">
        <v>57</v>
      </c>
      <c r="G18" s="35" t="s">
        <v>191</v>
      </c>
      <c r="H18" s="33" t="s">
        <v>192</v>
      </c>
      <c r="I18" s="35" t="s">
        <v>83</v>
      </c>
      <c r="J18" s="39" t="s">
        <v>257</v>
      </c>
      <c r="K18" s="41" t="s">
        <v>54</v>
      </c>
      <c r="L18" s="35" t="s">
        <v>50</v>
      </c>
      <c r="M18" s="93">
        <v>230</v>
      </c>
      <c r="N18" s="35" t="s">
        <v>84</v>
      </c>
      <c r="O18" s="96">
        <v>1280</v>
      </c>
      <c r="P18" s="38">
        <f t="shared" si="0"/>
        <v>0.1796875</v>
      </c>
      <c r="Q18" s="35" t="s">
        <v>258</v>
      </c>
      <c r="R18" s="35" t="s">
        <v>193</v>
      </c>
      <c r="S18" s="35" t="s">
        <v>85</v>
      </c>
    </row>
    <row r="19" spans="1:19" ht="135" x14ac:dyDescent="0.25">
      <c r="A19" s="43">
        <v>2023</v>
      </c>
      <c r="B19" s="33" t="s">
        <v>244</v>
      </c>
      <c r="C19" s="37" t="s">
        <v>81</v>
      </c>
      <c r="D19" s="34" t="s">
        <v>194</v>
      </c>
      <c r="E19" s="36" t="s">
        <v>86</v>
      </c>
      <c r="F19" s="37" t="s">
        <v>57</v>
      </c>
      <c r="G19" s="35" t="s">
        <v>195</v>
      </c>
      <c r="H19" s="34" t="s">
        <v>192</v>
      </c>
      <c r="I19" s="37" t="s">
        <v>87</v>
      </c>
      <c r="J19" s="39" t="s">
        <v>259</v>
      </c>
      <c r="K19" s="37" t="s">
        <v>54</v>
      </c>
      <c r="L19" s="37" t="s">
        <v>50</v>
      </c>
      <c r="M19" s="93">
        <v>30</v>
      </c>
      <c r="N19" s="37" t="s">
        <v>88</v>
      </c>
      <c r="O19" s="96">
        <v>90</v>
      </c>
      <c r="P19" s="38">
        <f t="shared" si="0"/>
        <v>0.33333333333333331</v>
      </c>
      <c r="Q19" s="35" t="s">
        <v>196</v>
      </c>
      <c r="R19" s="37" t="s">
        <v>197</v>
      </c>
      <c r="S19" s="35" t="s">
        <v>85</v>
      </c>
    </row>
    <row r="20" spans="1:19" ht="135" x14ac:dyDescent="0.25">
      <c r="A20" s="43">
        <v>2023</v>
      </c>
      <c r="B20" s="33" t="s">
        <v>244</v>
      </c>
      <c r="C20" s="37" t="s">
        <v>81</v>
      </c>
      <c r="D20" s="34" t="s">
        <v>198</v>
      </c>
      <c r="E20" s="36" t="s">
        <v>89</v>
      </c>
      <c r="F20" s="37" t="s">
        <v>57</v>
      </c>
      <c r="G20" s="37" t="s">
        <v>199</v>
      </c>
      <c r="H20" s="34" t="s">
        <v>192</v>
      </c>
      <c r="I20" s="37" t="s">
        <v>90</v>
      </c>
      <c r="J20" s="39" t="s">
        <v>259</v>
      </c>
      <c r="K20" s="37" t="s">
        <v>54</v>
      </c>
      <c r="L20" s="37" t="s">
        <v>50</v>
      </c>
      <c r="M20" s="93">
        <v>645</v>
      </c>
      <c r="N20" s="37" t="s">
        <v>91</v>
      </c>
      <c r="O20" s="96">
        <v>2506</v>
      </c>
      <c r="P20" s="38">
        <f t="shared" si="0"/>
        <v>0.25738228252194734</v>
      </c>
      <c r="Q20" s="35" t="s">
        <v>258</v>
      </c>
      <c r="R20" s="37" t="s">
        <v>200</v>
      </c>
      <c r="S20" s="37" t="s">
        <v>92</v>
      </c>
    </row>
    <row r="21" spans="1:19" ht="162" x14ac:dyDescent="0.25">
      <c r="A21" s="44">
        <v>2023</v>
      </c>
      <c r="B21" s="33" t="s">
        <v>244</v>
      </c>
      <c r="C21" s="37" t="s">
        <v>93</v>
      </c>
      <c r="D21" s="45" t="s">
        <v>201</v>
      </c>
      <c r="E21" s="36" t="s">
        <v>94</v>
      </c>
      <c r="F21" s="37" t="s">
        <v>57</v>
      </c>
      <c r="G21" s="37" t="s">
        <v>202</v>
      </c>
      <c r="H21" s="33" t="s">
        <v>203</v>
      </c>
      <c r="I21" s="35" t="s">
        <v>95</v>
      </c>
      <c r="J21" s="39" t="s">
        <v>260</v>
      </c>
      <c r="K21" s="37" t="s">
        <v>54</v>
      </c>
      <c r="L21" s="35" t="s">
        <v>50</v>
      </c>
      <c r="M21" s="93">
        <v>9</v>
      </c>
      <c r="N21" s="35" t="s">
        <v>96</v>
      </c>
      <c r="O21" s="96">
        <v>37</v>
      </c>
      <c r="P21" s="38">
        <f t="shared" si="0"/>
        <v>0.24324324324324326</v>
      </c>
      <c r="Q21" s="35" t="s">
        <v>163</v>
      </c>
      <c r="R21" s="35" t="s">
        <v>204</v>
      </c>
      <c r="S21" s="35" t="s">
        <v>97</v>
      </c>
    </row>
    <row r="22" spans="1:19" ht="148.5" x14ac:dyDescent="0.25">
      <c r="A22" s="44">
        <v>2023</v>
      </c>
      <c r="B22" s="33" t="s">
        <v>244</v>
      </c>
      <c r="C22" s="37" t="s">
        <v>93</v>
      </c>
      <c r="D22" s="45" t="s">
        <v>98</v>
      </c>
      <c r="E22" s="36" t="s">
        <v>99</v>
      </c>
      <c r="F22" s="37" t="s">
        <v>57</v>
      </c>
      <c r="G22" s="37" t="s">
        <v>205</v>
      </c>
      <c r="H22" s="34" t="s">
        <v>203</v>
      </c>
      <c r="I22" s="37" t="s">
        <v>100</v>
      </c>
      <c r="J22" s="36" t="s">
        <v>261</v>
      </c>
      <c r="K22" s="37" t="s">
        <v>54</v>
      </c>
      <c r="L22" s="37" t="s">
        <v>50</v>
      </c>
      <c r="M22" s="93">
        <f>124+497+237</f>
        <v>858</v>
      </c>
      <c r="N22" s="37" t="s">
        <v>101</v>
      </c>
      <c r="O22" s="96">
        <f>450+1900+2800</f>
        <v>5150</v>
      </c>
      <c r="P22" s="38">
        <f t="shared" si="0"/>
        <v>0.16660194174757281</v>
      </c>
      <c r="Q22" s="35" t="s">
        <v>163</v>
      </c>
      <c r="R22" s="37" t="s">
        <v>206</v>
      </c>
      <c r="S22" s="37" t="s">
        <v>98</v>
      </c>
    </row>
    <row r="23" spans="1:19" ht="337.5" x14ac:dyDescent="0.25">
      <c r="A23" s="44">
        <v>2023</v>
      </c>
      <c r="B23" s="33" t="s">
        <v>244</v>
      </c>
      <c r="C23" s="37" t="s">
        <v>93</v>
      </c>
      <c r="D23" s="33" t="s">
        <v>207</v>
      </c>
      <c r="E23" s="39" t="s">
        <v>102</v>
      </c>
      <c r="F23" s="35" t="s">
        <v>174</v>
      </c>
      <c r="G23" s="46" t="s">
        <v>208</v>
      </c>
      <c r="H23" s="35" t="s">
        <v>203</v>
      </c>
      <c r="I23" s="35" t="s">
        <v>103</v>
      </c>
      <c r="J23" s="39" t="s">
        <v>262</v>
      </c>
      <c r="K23" s="37" t="s">
        <v>54</v>
      </c>
      <c r="L23" s="47" t="s">
        <v>58</v>
      </c>
      <c r="M23" s="93">
        <v>35446</v>
      </c>
      <c r="N23" s="35" t="s">
        <v>104</v>
      </c>
      <c r="O23" s="96">
        <v>144850</v>
      </c>
      <c r="P23" s="38">
        <f t="shared" si="0"/>
        <v>0.2447083189506386</v>
      </c>
      <c r="Q23" s="35" t="s">
        <v>163</v>
      </c>
      <c r="R23" s="35" t="s">
        <v>209</v>
      </c>
      <c r="S23" s="33" t="s">
        <v>105</v>
      </c>
    </row>
    <row r="24" spans="1:19" ht="337.5" x14ac:dyDescent="0.25">
      <c r="A24" s="44">
        <v>2023</v>
      </c>
      <c r="B24" s="33" t="s">
        <v>244</v>
      </c>
      <c r="C24" s="37" t="s">
        <v>93</v>
      </c>
      <c r="D24" s="33" t="s">
        <v>207</v>
      </c>
      <c r="E24" s="39" t="s">
        <v>106</v>
      </c>
      <c r="F24" s="35" t="s">
        <v>174</v>
      </c>
      <c r="G24" s="46" t="s">
        <v>208</v>
      </c>
      <c r="H24" s="35" t="s">
        <v>203</v>
      </c>
      <c r="I24" s="35" t="s">
        <v>103</v>
      </c>
      <c r="J24" s="39" t="s">
        <v>263</v>
      </c>
      <c r="K24" s="37" t="s">
        <v>54</v>
      </c>
      <c r="L24" s="47" t="s">
        <v>58</v>
      </c>
      <c r="M24" s="93">
        <v>22034</v>
      </c>
      <c r="N24" s="35" t="s">
        <v>107</v>
      </c>
      <c r="O24" s="96">
        <v>95800</v>
      </c>
      <c r="P24" s="38">
        <f t="shared" si="0"/>
        <v>0.23</v>
      </c>
      <c r="Q24" s="35" t="s">
        <v>163</v>
      </c>
      <c r="R24" s="35" t="s">
        <v>209</v>
      </c>
      <c r="S24" s="33" t="s">
        <v>105</v>
      </c>
    </row>
    <row r="25" spans="1:19" ht="337.5" x14ac:dyDescent="0.25">
      <c r="A25" s="44">
        <v>2023</v>
      </c>
      <c r="B25" s="33" t="s">
        <v>244</v>
      </c>
      <c r="C25" s="37" t="s">
        <v>93</v>
      </c>
      <c r="D25" s="33" t="s">
        <v>207</v>
      </c>
      <c r="E25" s="39" t="s">
        <v>106</v>
      </c>
      <c r="F25" s="35" t="s">
        <v>174</v>
      </c>
      <c r="G25" s="46" t="s">
        <v>208</v>
      </c>
      <c r="H25" s="35" t="s">
        <v>203</v>
      </c>
      <c r="I25" s="35" t="s">
        <v>103</v>
      </c>
      <c r="J25" s="39" t="s">
        <v>264</v>
      </c>
      <c r="K25" s="37" t="s">
        <v>54</v>
      </c>
      <c r="L25" s="47" t="s">
        <v>58</v>
      </c>
      <c r="M25" s="93">
        <v>56</v>
      </c>
      <c r="N25" s="35" t="s">
        <v>108</v>
      </c>
      <c r="O25" s="96">
        <v>250</v>
      </c>
      <c r="P25" s="38">
        <f t="shared" si="0"/>
        <v>0.224</v>
      </c>
      <c r="Q25" s="35" t="s">
        <v>163</v>
      </c>
      <c r="R25" s="35" t="s">
        <v>209</v>
      </c>
      <c r="S25" s="33" t="s">
        <v>105</v>
      </c>
    </row>
    <row r="26" spans="1:19" ht="337.5" x14ac:dyDescent="0.25">
      <c r="A26" s="44">
        <v>2023</v>
      </c>
      <c r="B26" s="33" t="s">
        <v>244</v>
      </c>
      <c r="C26" s="37" t="s">
        <v>93</v>
      </c>
      <c r="D26" s="33" t="s">
        <v>207</v>
      </c>
      <c r="E26" s="39" t="s">
        <v>106</v>
      </c>
      <c r="F26" s="35" t="s">
        <v>174</v>
      </c>
      <c r="G26" s="46" t="s">
        <v>208</v>
      </c>
      <c r="H26" s="46" t="s">
        <v>162</v>
      </c>
      <c r="I26" s="35" t="s">
        <v>103</v>
      </c>
      <c r="J26" s="39" t="s">
        <v>265</v>
      </c>
      <c r="K26" s="37" t="s">
        <v>54</v>
      </c>
      <c r="L26" s="47" t="s">
        <v>58</v>
      </c>
      <c r="M26" s="93">
        <v>67</v>
      </c>
      <c r="N26" s="35" t="s">
        <v>109</v>
      </c>
      <c r="O26" s="96">
        <v>150</v>
      </c>
      <c r="P26" s="38">
        <f t="shared" si="0"/>
        <v>0.44666666666666666</v>
      </c>
      <c r="Q26" s="35" t="s">
        <v>163</v>
      </c>
      <c r="R26" s="35" t="s">
        <v>209</v>
      </c>
      <c r="S26" s="33" t="s">
        <v>105</v>
      </c>
    </row>
    <row r="27" spans="1:19" ht="337.5" x14ac:dyDescent="0.25">
      <c r="A27" s="44">
        <v>2023</v>
      </c>
      <c r="B27" s="33" t="s">
        <v>244</v>
      </c>
      <c r="C27" s="37" t="s">
        <v>93</v>
      </c>
      <c r="D27" s="33" t="s">
        <v>207</v>
      </c>
      <c r="E27" s="39" t="s">
        <v>106</v>
      </c>
      <c r="F27" s="35" t="s">
        <v>174</v>
      </c>
      <c r="G27" s="46" t="s">
        <v>208</v>
      </c>
      <c r="H27" s="46" t="s">
        <v>203</v>
      </c>
      <c r="I27" s="35" t="s">
        <v>103</v>
      </c>
      <c r="J27" s="39" t="s">
        <v>266</v>
      </c>
      <c r="K27" s="37" t="s">
        <v>54</v>
      </c>
      <c r="L27" s="47" t="s">
        <v>58</v>
      </c>
      <c r="M27" s="93">
        <v>85</v>
      </c>
      <c r="N27" s="35" t="s">
        <v>110</v>
      </c>
      <c r="O27" s="96">
        <v>240</v>
      </c>
      <c r="P27" s="38">
        <f t="shared" si="0"/>
        <v>0.35416666666666669</v>
      </c>
      <c r="Q27" s="35" t="s">
        <v>163</v>
      </c>
      <c r="R27" s="35" t="s">
        <v>209</v>
      </c>
      <c r="S27" s="33" t="s">
        <v>105</v>
      </c>
    </row>
    <row r="28" spans="1:19" ht="337.5" x14ac:dyDescent="0.25">
      <c r="A28" s="44">
        <v>2023</v>
      </c>
      <c r="B28" s="33" t="s">
        <v>244</v>
      </c>
      <c r="C28" s="37" t="s">
        <v>93</v>
      </c>
      <c r="D28" s="33" t="s">
        <v>207</v>
      </c>
      <c r="E28" s="39" t="s">
        <v>106</v>
      </c>
      <c r="F28" s="35" t="s">
        <v>174</v>
      </c>
      <c r="G28" s="46" t="s">
        <v>208</v>
      </c>
      <c r="H28" s="46" t="s">
        <v>203</v>
      </c>
      <c r="I28" s="35" t="s">
        <v>103</v>
      </c>
      <c r="J28" s="39" t="s">
        <v>267</v>
      </c>
      <c r="K28" s="37" t="s">
        <v>54</v>
      </c>
      <c r="L28" s="47" t="s">
        <v>58</v>
      </c>
      <c r="M28" s="93">
        <v>246</v>
      </c>
      <c r="N28" s="35" t="s">
        <v>111</v>
      </c>
      <c r="O28" s="96">
        <v>1050</v>
      </c>
      <c r="P28" s="38">
        <f t="shared" si="0"/>
        <v>0.23428571428571429</v>
      </c>
      <c r="Q28" s="35" t="s">
        <v>163</v>
      </c>
      <c r="R28" s="35" t="s">
        <v>209</v>
      </c>
      <c r="S28" s="33" t="s">
        <v>105</v>
      </c>
    </row>
    <row r="29" spans="1:19" ht="189" x14ac:dyDescent="0.25">
      <c r="A29" s="44">
        <v>2023</v>
      </c>
      <c r="B29" s="33" t="s">
        <v>244</v>
      </c>
      <c r="C29" s="37" t="s">
        <v>93</v>
      </c>
      <c r="D29" s="33" t="s">
        <v>207</v>
      </c>
      <c r="E29" s="39" t="s">
        <v>106</v>
      </c>
      <c r="F29" s="35" t="s">
        <v>57</v>
      </c>
      <c r="G29" s="46" t="s">
        <v>208</v>
      </c>
      <c r="H29" s="46" t="s">
        <v>162</v>
      </c>
      <c r="I29" s="35" t="s">
        <v>103</v>
      </c>
      <c r="J29" s="39" t="s">
        <v>268</v>
      </c>
      <c r="K29" s="37" t="s">
        <v>54</v>
      </c>
      <c r="L29" s="47" t="s">
        <v>58</v>
      </c>
      <c r="M29" s="93">
        <v>17</v>
      </c>
      <c r="N29" s="35" t="s">
        <v>112</v>
      </c>
      <c r="O29" s="96">
        <v>39</v>
      </c>
      <c r="P29" s="38">
        <f t="shared" si="0"/>
        <v>0.4358974358974359</v>
      </c>
      <c r="Q29" s="35" t="s">
        <v>163</v>
      </c>
      <c r="R29" s="33" t="s">
        <v>210</v>
      </c>
      <c r="S29" s="33" t="s">
        <v>105</v>
      </c>
    </row>
    <row r="30" spans="1:19" ht="175.5" x14ac:dyDescent="0.25">
      <c r="A30" s="44">
        <v>2023</v>
      </c>
      <c r="B30" s="33" t="s">
        <v>244</v>
      </c>
      <c r="C30" s="37" t="s">
        <v>93</v>
      </c>
      <c r="D30" s="35" t="s">
        <v>211</v>
      </c>
      <c r="E30" s="39" t="s">
        <v>113</v>
      </c>
      <c r="F30" s="35" t="s">
        <v>212</v>
      </c>
      <c r="G30" s="35" t="s">
        <v>213</v>
      </c>
      <c r="H30" s="33" t="s">
        <v>192</v>
      </c>
      <c r="I30" s="35" t="s">
        <v>114</v>
      </c>
      <c r="J30" s="39" t="s">
        <v>269</v>
      </c>
      <c r="K30" s="41" t="s">
        <v>54</v>
      </c>
      <c r="L30" s="35" t="s">
        <v>50</v>
      </c>
      <c r="M30" s="93">
        <v>4</v>
      </c>
      <c r="N30" s="35" t="s">
        <v>115</v>
      </c>
      <c r="O30" s="96">
        <v>12</v>
      </c>
      <c r="P30" s="38">
        <f t="shared" si="0"/>
        <v>0.33333333333333331</v>
      </c>
      <c r="Q30" s="35" t="s">
        <v>163</v>
      </c>
      <c r="R30" s="35" t="s">
        <v>214</v>
      </c>
      <c r="S30" s="35" t="s">
        <v>116</v>
      </c>
    </row>
    <row r="31" spans="1:19" ht="189" x14ac:dyDescent="0.25">
      <c r="A31" s="44">
        <v>2023</v>
      </c>
      <c r="B31" s="33" t="s">
        <v>244</v>
      </c>
      <c r="C31" s="37" t="s">
        <v>93</v>
      </c>
      <c r="D31" s="35" t="s">
        <v>215</v>
      </c>
      <c r="E31" s="39" t="s">
        <v>113</v>
      </c>
      <c r="F31" s="35" t="s">
        <v>212</v>
      </c>
      <c r="G31" s="35" t="s">
        <v>216</v>
      </c>
      <c r="H31" s="33" t="s">
        <v>192</v>
      </c>
      <c r="I31" s="35" t="s">
        <v>95</v>
      </c>
      <c r="J31" s="39" t="s">
        <v>270</v>
      </c>
      <c r="K31" s="41" t="s">
        <v>54</v>
      </c>
      <c r="L31" s="35" t="s">
        <v>50</v>
      </c>
      <c r="M31" s="93">
        <v>840</v>
      </c>
      <c r="N31" s="35" t="s">
        <v>117</v>
      </c>
      <c r="O31" s="96">
        <v>955</v>
      </c>
      <c r="P31" s="38">
        <f t="shared" si="0"/>
        <v>0.87958115183246077</v>
      </c>
      <c r="Q31" s="35" t="s">
        <v>163</v>
      </c>
      <c r="R31" s="35" t="s">
        <v>214</v>
      </c>
      <c r="S31" s="35" t="s">
        <v>118</v>
      </c>
    </row>
    <row r="32" spans="1:19" ht="148.5" x14ac:dyDescent="0.25">
      <c r="A32" s="48">
        <v>2023</v>
      </c>
      <c r="B32" s="33" t="s">
        <v>244</v>
      </c>
      <c r="C32" s="37" t="s">
        <v>119</v>
      </c>
      <c r="D32" s="45" t="s">
        <v>217</v>
      </c>
      <c r="E32" s="39" t="s">
        <v>120</v>
      </c>
      <c r="F32" s="33" t="s">
        <v>174</v>
      </c>
      <c r="G32" s="35" t="s">
        <v>218</v>
      </c>
      <c r="H32" s="33" t="s">
        <v>162</v>
      </c>
      <c r="I32" s="35" t="s">
        <v>121</v>
      </c>
      <c r="J32" s="39" t="s">
        <v>271</v>
      </c>
      <c r="K32" s="33" t="s">
        <v>54</v>
      </c>
      <c r="L32" s="33" t="s">
        <v>58</v>
      </c>
      <c r="M32" s="93">
        <v>930</v>
      </c>
      <c r="N32" s="35" t="s">
        <v>122</v>
      </c>
      <c r="O32" s="96">
        <v>4320</v>
      </c>
      <c r="P32" s="38">
        <f t="shared" si="0"/>
        <v>0.21527777777777779</v>
      </c>
      <c r="Q32" s="33" t="s">
        <v>163</v>
      </c>
      <c r="R32" s="35" t="s">
        <v>219</v>
      </c>
      <c r="S32" s="35" t="s">
        <v>123</v>
      </c>
    </row>
    <row r="33" spans="1:19" ht="135" x14ac:dyDescent="0.25">
      <c r="A33" s="48">
        <v>2023</v>
      </c>
      <c r="B33" s="33" t="s">
        <v>244</v>
      </c>
      <c r="C33" s="37" t="s">
        <v>119</v>
      </c>
      <c r="D33" s="45" t="s">
        <v>217</v>
      </c>
      <c r="E33" s="39" t="s">
        <v>124</v>
      </c>
      <c r="F33" s="33" t="s">
        <v>57</v>
      </c>
      <c r="G33" s="35" t="s">
        <v>218</v>
      </c>
      <c r="H33" s="33" t="s">
        <v>162</v>
      </c>
      <c r="I33" s="35" t="s">
        <v>125</v>
      </c>
      <c r="J33" s="39" t="s">
        <v>272</v>
      </c>
      <c r="K33" s="33" t="s">
        <v>54</v>
      </c>
      <c r="L33" s="33" t="s">
        <v>50</v>
      </c>
      <c r="M33" s="93">
        <v>142</v>
      </c>
      <c r="N33" s="33">
        <v>331</v>
      </c>
      <c r="O33" s="96">
        <v>650</v>
      </c>
      <c r="P33" s="38">
        <f t="shared" si="0"/>
        <v>0.21846153846153846</v>
      </c>
      <c r="Q33" s="33" t="s">
        <v>163</v>
      </c>
      <c r="R33" s="33" t="s">
        <v>220</v>
      </c>
      <c r="S33" s="35" t="s">
        <v>123</v>
      </c>
    </row>
    <row r="34" spans="1:19" ht="108" x14ac:dyDescent="0.25">
      <c r="A34" s="48">
        <v>2023</v>
      </c>
      <c r="B34" s="33" t="s">
        <v>244</v>
      </c>
      <c r="C34" s="37" t="s">
        <v>119</v>
      </c>
      <c r="D34" s="45" t="s">
        <v>217</v>
      </c>
      <c r="E34" s="39" t="s">
        <v>124</v>
      </c>
      <c r="F34" s="33" t="s">
        <v>57</v>
      </c>
      <c r="G34" s="35" t="s">
        <v>218</v>
      </c>
      <c r="H34" s="33" t="s">
        <v>162</v>
      </c>
      <c r="I34" s="35" t="s">
        <v>126</v>
      </c>
      <c r="J34" s="39" t="s">
        <v>273</v>
      </c>
      <c r="K34" s="33" t="s">
        <v>54</v>
      </c>
      <c r="L34" s="33" t="s">
        <v>58</v>
      </c>
      <c r="M34" s="93">
        <v>5</v>
      </c>
      <c r="N34" s="35" t="s">
        <v>127</v>
      </c>
      <c r="O34" s="96">
        <v>25</v>
      </c>
      <c r="P34" s="38">
        <f t="shared" si="0"/>
        <v>0.2</v>
      </c>
      <c r="Q34" s="33" t="s">
        <v>163</v>
      </c>
      <c r="R34" s="33" t="s">
        <v>221</v>
      </c>
      <c r="S34" s="35" t="s">
        <v>123</v>
      </c>
    </row>
    <row r="35" spans="1:19" ht="108" x14ac:dyDescent="0.25">
      <c r="A35" s="48">
        <v>2023</v>
      </c>
      <c r="B35" s="33" t="s">
        <v>244</v>
      </c>
      <c r="C35" s="37" t="s">
        <v>119</v>
      </c>
      <c r="D35" s="45" t="s">
        <v>217</v>
      </c>
      <c r="E35" s="39" t="s">
        <v>124</v>
      </c>
      <c r="F35" s="33" t="s">
        <v>57</v>
      </c>
      <c r="G35" s="35" t="s">
        <v>218</v>
      </c>
      <c r="H35" s="33" t="s">
        <v>162</v>
      </c>
      <c r="I35" s="35" t="s">
        <v>128</v>
      </c>
      <c r="J35" s="39" t="s">
        <v>274</v>
      </c>
      <c r="K35" s="33" t="s">
        <v>54</v>
      </c>
      <c r="L35" s="33" t="s">
        <v>58</v>
      </c>
      <c r="M35" s="93">
        <v>111</v>
      </c>
      <c r="N35" s="42">
        <v>1168</v>
      </c>
      <c r="O35" s="96">
        <v>1500</v>
      </c>
      <c r="P35" s="38">
        <f t="shared" si="0"/>
        <v>7.3999999999999996E-2</v>
      </c>
      <c r="Q35" s="33" t="s">
        <v>163</v>
      </c>
      <c r="R35" s="33" t="s">
        <v>220</v>
      </c>
      <c r="S35" s="35" t="s">
        <v>123</v>
      </c>
    </row>
    <row r="36" spans="1:19" ht="175.5" x14ac:dyDescent="0.25">
      <c r="A36" s="48">
        <v>2023</v>
      </c>
      <c r="B36" s="33" t="s">
        <v>244</v>
      </c>
      <c r="C36" s="37" t="s">
        <v>119</v>
      </c>
      <c r="D36" s="45" t="s">
        <v>217</v>
      </c>
      <c r="E36" s="39" t="s">
        <v>124</v>
      </c>
      <c r="F36" s="33" t="s">
        <v>57</v>
      </c>
      <c r="G36" s="35" t="s">
        <v>218</v>
      </c>
      <c r="H36" s="33" t="s">
        <v>162</v>
      </c>
      <c r="I36" s="35" t="s">
        <v>129</v>
      </c>
      <c r="J36" s="39" t="s">
        <v>275</v>
      </c>
      <c r="K36" s="33" t="s">
        <v>54</v>
      </c>
      <c r="L36" s="33" t="s">
        <v>58</v>
      </c>
      <c r="M36" s="93">
        <v>7</v>
      </c>
      <c r="N36" s="35">
        <v>32</v>
      </c>
      <c r="O36" s="96">
        <v>35</v>
      </c>
      <c r="P36" s="38">
        <f t="shared" si="0"/>
        <v>0.2</v>
      </c>
      <c r="Q36" s="33" t="s">
        <v>163</v>
      </c>
      <c r="R36" s="33" t="s">
        <v>222</v>
      </c>
      <c r="S36" s="35" t="s">
        <v>123</v>
      </c>
    </row>
    <row r="37" spans="1:19" ht="175.5" x14ac:dyDescent="0.25">
      <c r="A37" s="48">
        <v>2023</v>
      </c>
      <c r="B37" s="33" t="s">
        <v>244</v>
      </c>
      <c r="C37" s="37" t="s">
        <v>119</v>
      </c>
      <c r="D37" s="45" t="s">
        <v>217</v>
      </c>
      <c r="E37" s="39" t="s">
        <v>130</v>
      </c>
      <c r="F37" s="33" t="s">
        <v>57</v>
      </c>
      <c r="G37" s="35" t="s">
        <v>218</v>
      </c>
      <c r="H37" s="33" t="s">
        <v>162</v>
      </c>
      <c r="I37" s="35" t="s">
        <v>131</v>
      </c>
      <c r="J37" s="39" t="s">
        <v>276</v>
      </c>
      <c r="K37" s="37" t="s">
        <v>54</v>
      </c>
      <c r="L37" s="33" t="s">
        <v>50</v>
      </c>
      <c r="M37" s="93">
        <v>220</v>
      </c>
      <c r="N37" s="35">
        <v>9982</v>
      </c>
      <c r="O37" s="96">
        <v>900</v>
      </c>
      <c r="P37" s="38">
        <f t="shared" si="0"/>
        <v>0.24444444444444444</v>
      </c>
      <c r="Q37" s="33" t="s">
        <v>163</v>
      </c>
      <c r="R37" s="35" t="s">
        <v>223</v>
      </c>
      <c r="S37" s="35" t="s">
        <v>123</v>
      </c>
    </row>
    <row r="38" spans="1:19" ht="189" x14ac:dyDescent="0.25">
      <c r="A38" s="48">
        <v>2023</v>
      </c>
      <c r="B38" s="33" t="s">
        <v>244</v>
      </c>
      <c r="C38" s="37" t="s">
        <v>119</v>
      </c>
      <c r="D38" s="33" t="s">
        <v>224</v>
      </c>
      <c r="E38" s="39" t="s">
        <v>132</v>
      </c>
      <c r="F38" s="33" t="s">
        <v>225</v>
      </c>
      <c r="G38" s="35" t="s">
        <v>226</v>
      </c>
      <c r="H38" s="33" t="s">
        <v>192</v>
      </c>
      <c r="I38" s="35" t="s">
        <v>133</v>
      </c>
      <c r="J38" s="39" t="s">
        <v>277</v>
      </c>
      <c r="K38" s="37" t="s">
        <v>54</v>
      </c>
      <c r="L38" s="33" t="s">
        <v>50</v>
      </c>
      <c r="M38" s="93">
        <v>2</v>
      </c>
      <c r="N38" s="35" t="s">
        <v>134</v>
      </c>
      <c r="O38" s="96">
        <v>7</v>
      </c>
      <c r="P38" s="38">
        <f>+M38/O38</f>
        <v>0.2857142857142857</v>
      </c>
      <c r="Q38" s="33" t="s">
        <v>163</v>
      </c>
      <c r="R38" s="33" t="s">
        <v>227</v>
      </c>
      <c r="S38" s="35" t="s">
        <v>135</v>
      </c>
    </row>
  </sheetData>
  <mergeCells count="4">
    <mergeCell ref="A1:C1"/>
    <mergeCell ref="A3:C3"/>
    <mergeCell ref="A5:C5"/>
    <mergeCell ref="A7:C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8"/>
  <sheetViews>
    <sheetView zoomScaleNormal="100" zoomScaleSheetLayoutView="130" workbookViewId="0">
      <selection activeCell="D4" sqref="D4:J4"/>
    </sheetView>
  </sheetViews>
  <sheetFormatPr baseColWidth="10" defaultRowHeight="15" x14ac:dyDescent="0.25"/>
  <cols>
    <col min="1" max="1" width="17" bestFit="1" customWidth="1"/>
  </cols>
  <sheetData>
    <row r="2" spans="1:16" ht="135" customHeight="1" x14ac:dyDescent="0.25">
      <c r="A2" s="62" t="s">
        <v>34</v>
      </c>
      <c r="B2" s="63"/>
      <c r="C2" s="63"/>
      <c r="D2" s="64" t="s">
        <v>17</v>
      </c>
      <c r="E2" s="65"/>
      <c r="F2" s="65"/>
      <c r="G2" s="65"/>
      <c r="H2" s="65"/>
      <c r="I2" s="65"/>
      <c r="J2" s="66"/>
    </row>
    <row r="3" spans="1:16" x14ac:dyDescent="0.25">
      <c r="A3" s="4"/>
      <c r="B3" s="5"/>
      <c r="C3" s="5"/>
      <c r="D3" s="3"/>
      <c r="E3" s="3"/>
      <c r="F3" s="3"/>
    </row>
    <row r="4" spans="1:16" ht="36.75" customHeight="1" x14ac:dyDescent="0.25">
      <c r="A4" s="59" t="s">
        <v>12</v>
      </c>
      <c r="B4" s="60"/>
      <c r="C4" s="60"/>
      <c r="D4" s="67" t="s">
        <v>18</v>
      </c>
      <c r="E4" s="68"/>
      <c r="F4" s="68"/>
      <c r="G4" s="68"/>
      <c r="H4" s="68"/>
      <c r="I4" s="68"/>
      <c r="J4" s="69"/>
    </row>
    <row r="5" spans="1:16" x14ac:dyDescent="0.25">
      <c r="A5" s="4"/>
      <c r="B5" s="5"/>
      <c r="C5" s="5"/>
      <c r="D5" s="3"/>
      <c r="E5" s="3"/>
      <c r="F5" s="3"/>
    </row>
    <row r="6" spans="1:16" ht="34.5" customHeight="1" x14ac:dyDescent="0.25">
      <c r="A6" s="59" t="s">
        <v>13</v>
      </c>
      <c r="B6" s="60"/>
      <c r="C6" s="60"/>
      <c r="D6" s="71" t="s">
        <v>14</v>
      </c>
      <c r="E6" s="72"/>
      <c r="F6" s="72"/>
      <c r="G6" s="72"/>
      <c r="H6" s="72"/>
      <c r="I6" s="72"/>
      <c r="J6" s="72"/>
    </row>
    <row r="7" spans="1:16" x14ac:dyDescent="0.25">
      <c r="A7" s="4"/>
      <c r="B7" s="5"/>
      <c r="C7" s="5"/>
      <c r="D7" s="3"/>
      <c r="E7" s="3"/>
      <c r="F7" s="3"/>
    </row>
    <row r="8" spans="1:16" ht="16.5" customHeight="1" x14ac:dyDescent="0.25">
      <c r="A8" s="59" t="s">
        <v>19</v>
      </c>
      <c r="B8" s="60"/>
      <c r="C8" s="60"/>
      <c r="D8" s="70" t="s">
        <v>20</v>
      </c>
      <c r="E8" s="70"/>
      <c r="F8" s="70"/>
      <c r="G8" s="70"/>
      <c r="H8" s="70"/>
      <c r="I8" s="70"/>
      <c r="J8" s="70"/>
      <c r="K8" s="70"/>
      <c r="L8" s="70"/>
      <c r="M8" s="70"/>
      <c r="N8" s="70"/>
      <c r="O8" s="6"/>
      <c r="P8" s="6"/>
    </row>
    <row r="9" spans="1:16" x14ac:dyDescent="0.25">
      <c r="A9" s="4"/>
      <c r="B9" s="5"/>
      <c r="C9" s="5"/>
      <c r="D9" s="3"/>
      <c r="E9" s="3"/>
      <c r="F9" s="3"/>
    </row>
    <row r="10" spans="1:16" ht="16.5" customHeight="1" x14ac:dyDescent="0.25">
      <c r="A10" s="62" t="s">
        <v>1</v>
      </c>
      <c r="B10" s="63"/>
      <c r="C10" s="63"/>
      <c r="D10" s="73" t="s">
        <v>21</v>
      </c>
      <c r="E10" s="74"/>
      <c r="F10" s="74"/>
      <c r="G10" s="74"/>
      <c r="H10" s="74"/>
      <c r="I10" s="74"/>
      <c r="J10" s="74"/>
      <c r="K10" s="74"/>
      <c r="L10" s="74"/>
      <c r="M10" s="74"/>
      <c r="N10" s="74"/>
      <c r="O10" s="74"/>
      <c r="P10" s="75"/>
    </row>
    <row r="11" spans="1:16" ht="16.5" customHeight="1" x14ac:dyDescent="0.25">
      <c r="A11" s="62"/>
      <c r="B11" s="63"/>
      <c r="C11" s="63"/>
      <c r="D11" s="76"/>
      <c r="E11" s="77"/>
      <c r="F11" s="77"/>
      <c r="G11" s="77"/>
      <c r="H11" s="77"/>
      <c r="I11" s="77"/>
      <c r="J11" s="77"/>
      <c r="K11" s="77"/>
      <c r="L11" s="77"/>
      <c r="M11" s="77"/>
      <c r="N11" s="77"/>
      <c r="O11" s="77"/>
      <c r="P11" s="78"/>
    </row>
    <row r="12" spans="1:16" ht="103.5" customHeight="1" x14ac:dyDescent="0.25">
      <c r="A12" s="62"/>
      <c r="B12" s="63"/>
      <c r="C12" s="63"/>
      <c r="D12" s="79"/>
      <c r="E12" s="80"/>
      <c r="F12" s="80"/>
      <c r="G12" s="80"/>
      <c r="H12" s="80"/>
      <c r="I12" s="80"/>
      <c r="J12" s="80"/>
      <c r="K12" s="80"/>
      <c r="L12" s="80"/>
      <c r="M12" s="80"/>
      <c r="N12" s="80"/>
      <c r="O12" s="80"/>
      <c r="P12" s="81"/>
    </row>
    <row r="13" spans="1:16" x14ac:dyDescent="0.25">
      <c r="A13" s="4"/>
      <c r="B13" s="5"/>
      <c r="C13" s="5"/>
      <c r="D13" s="3"/>
      <c r="E13" s="3"/>
      <c r="F13" s="3"/>
    </row>
    <row r="14" spans="1:16" x14ac:dyDescent="0.25">
      <c r="A14" s="62" t="s">
        <v>2</v>
      </c>
      <c r="B14" s="63"/>
      <c r="C14" s="63"/>
      <c r="D14" s="73" t="s">
        <v>26</v>
      </c>
      <c r="E14" s="74"/>
      <c r="F14" s="74"/>
      <c r="G14" s="74"/>
      <c r="H14" s="74"/>
      <c r="I14" s="74"/>
      <c r="J14" s="74"/>
      <c r="K14" s="74"/>
      <c r="L14" s="74"/>
      <c r="M14" s="74"/>
      <c r="N14" s="74"/>
      <c r="O14" s="74"/>
      <c r="P14" s="75"/>
    </row>
    <row r="15" spans="1:16" ht="16.5" customHeight="1" x14ac:dyDescent="0.25">
      <c r="A15" s="62"/>
      <c r="B15" s="63"/>
      <c r="C15" s="63"/>
      <c r="D15" s="76"/>
      <c r="E15" s="77"/>
      <c r="F15" s="77"/>
      <c r="G15" s="77"/>
      <c r="H15" s="77"/>
      <c r="I15" s="77"/>
      <c r="J15" s="77"/>
      <c r="K15" s="77"/>
      <c r="L15" s="77"/>
      <c r="M15" s="77"/>
      <c r="N15" s="77"/>
      <c r="O15" s="77"/>
      <c r="P15" s="78"/>
    </row>
    <row r="16" spans="1:16" ht="107.25" customHeight="1" x14ac:dyDescent="0.25">
      <c r="A16" s="62"/>
      <c r="B16" s="63"/>
      <c r="C16" s="63"/>
      <c r="D16" s="79"/>
      <c r="E16" s="80"/>
      <c r="F16" s="80"/>
      <c r="G16" s="80"/>
      <c r="H16" s="80"/>
      <c r="I16" s="80"/>
      <c r="J16" s="80"/>
      <c r="K16" s="80"/>
      <c r="L16" s="80"/>
      <c r="M16" s="80"/>
      <c r="N16" s="80"/>
      <c r="O16" s="80"/>
      <c r="P16" s="81"/>
    </row>
    <row r="17" spans="1:16" ht="16.5" x14ac:dyDescent="0.25">
      <c r="A17" s="10"/>
      <c r="B17" s="11"/>
      <c r="C17" s="11"/>
      <c r="D17" s="8"/>
      <c r="E17" s="9"/>
      <c r="F17" s="9"/>
      <c r="G17" s="7"/>
      <c r="H17" s="7"/>
      <c r="I17" s="7"/>
      <c r="J17" s="7"/>
      <c r="K17" s="7"/>
      <c r="L17" s="7"/>
      <c r="M17" s="7"/>
      <c r="N17" s="7"/>
      <c r="O17" s="7"/>
      <c r="P17" s="7"/>
    </row>
    <row r="18" spans="1:16" x14ac:dyDescent="0.25">
      <c r="A18" s="62" t="s">
        <v>3</v>
      </c>
      <c r="B18" s="63"/>
      <c r="C18" s="63"/>
      <c r="D18" s="73" t="s">
        <v>27</v>
      </c>
      <c r="E18" s="74"/>
      <c r="F18" s="74"/>
      <c r="G18" s="74"/>
      <c r="H18" s="74"/>
      <c r="I18" s="74"/>
      <c r="J18" s="74"/>
      <c r="K18" s="74"/>
      <c r="L18" s="74"/>
      <c r="M18" s="74"/>
      <c r="N18" s="74"/>
      <c r="O18" s="74"/>
      <c r="P18" s="75"/>
    </row>
    <row r="19" spans="1:16" x14ac:dyDescent="0.25">
      <c r="A19" s="62"/>
      <c r="B19" s="63"/>
      <c r="C19" s="63"/>
      <c r="D19" s="76"/>
      <c r="E19" s="77"/>
      <c r="F19" s="77"/>
      <c r="G19" s="77"/>
      <c r="H19" s="77"/>
      <c r="I19" s="77"/>
      <c r="J19" s="77"/>
      <c r="K19" s="77"/>
      <c r="L19" s="77"/>
      <c r="M19" s="77"/>
      <c r="N19" s="77"/>
      <c r="O19" s="77"/>
      <c r="P19" s="78"/>
    </row>
    <row r="20" spans="1:16" ht="76.5" customHeight="1" x14ac:dyDescent="0.25">
      <c r="A20" s="62"/>
      <c r="B20" s="63"/>
      <c r="C20" s="63"/>
      <c r="D20" s="79"/>
      <c r="E20" s="80"/>
      <c r="F20" s="80"/>
      <c r="G20" s="80"/>
      <c r="H20" s="80"/>
      <c r="I20" s="80"/>
      <c r="J20" s="80"/>
      <c r="K20" s="80"/>
      <c r="L20" s="80"/>
      <c r="M20" s="80"/>
      <c r="N20" s="80"/>
      <c r="O20" s="80"/>
      <c r="P20" s="81"/>
    </row>
    <row r="21" spans="1:16" x14ac:dyDescent="0.25">
      <c r="A21" s="4"/>
      <c r="B21" s="5"/>
      <c r="C21" s="5"/>
      <c r="D21" s="3"/>
      <c r="E21" s="3"/>
      <c r="F21" s="3"/>
    </row>
    <row r="22" spans="1:16" ht="16.5" customHeight="1" x14ac:dyDescent="0.25">
      <c r="A22" s="62" t="s">
        <v>4</v>
      </c>
      <c r="B22" s="63"/>
      <c r="C22" s="63"/>
      <c r="D22" s="73" t="s">
        <v>29</v>
      </c>
      <c r="E22" s="74"/>
      <c r="F22" s="74"/>
      <c r="G22" s="74"/>
      <c r="H22" s="74"/>
      <c r="I22" s="74"/>
      <c r="J22" s="74"/>
      <c r="K22" s="74"/>
      <c r="L22" s="74"/>
      <c r="M22" s="74"/>
      <c r="N22" s="74"/>
      <c r="O22" s="74"/>
      <c r="P22" s="75"/>
    </row>
    <row r="23" spans="1:16" x14ac:dyDescent="0.25">
      <c r="A23" s="62"/>
      <c r="B23" s="63"/>
      <c r="C23" s="63"/>
      <c r="D23" s="76"/>
      <c r="E23" s="77"/>
      <c r="F23" s="77"/>
      <c r="G23" s="77"/>
      <c r="H23" s="77"/>
      <c r="I23" s="77"/>
      <c r="J23" s="77"/>
      <c r="K23" s="77"/>
      <c r="L23" s="77"/>
      <c r="M23" s="77"/>
      <c r="N23" s="77"/>
      <c r="O23" s="77"/>
      <c r="P23" s="78"/>
    </row>
    <row r="24" spans="1:16" ht="87.75" customHeight="1" x14ac:dyDescent="0.25">
      <c r="A24" s="62"/>
      <c r="B24" s="63"/>
      <c r="C24" s="63"/>
      <c r="D24" s="79"/>
      <c r="E24" s="80"/>
      <c r="F24" s="80"/>
      <c r="G24" s="80"/>
      <c r="H24" s="80"/>
      <c r="I24" s="80"/>
      <c r="J24" s="80"/>
      <c r="K24" s="80"/>
      <c r="L24" s="80"/>
      <c r="M24" s="80"/>
      <c r="N24" s="80"/>
      <c r="O24" s="80"/>
      <c r="P24" s="81"/>
    </row>
    <row r="25" spans="1:16" x14ac:dyDescent="0.25">
      <c r="A25" s="4"/>
      <c r="B25" s="5"/>
      <c r="C25" s="5"/>
      <c r="D25" s="3"/>
      <c r="E25" s="3"/>
      <c r="F25" s="3"/>
    </row>
    <row r="26" spans="1:16" ht="16.5" customHeight="1" x14ac:dyDescent="0.25">
      <c r="A26" s="62" t="s">
        <v>5</v>
      </c>
      <c r="B26" s="63"/>
      <c r="C26" s="63"/>
      <c r="D26" s="83" t="s">
        <v>30</v>
      </c>
      <c r="E26" s="84"/>
      <c r="F26" s="84"/>
      <c r="G26" s="84"/>
      <c r="H26" s="84"/>
      <c r="I26" s="84"/>
      <c r="J26" s="84"/>
      <c r="K26" s="84"/>
      <c r="L26" s="84"/>
      <c r="M26" s="84"/>
      <c r="N26" s="84"/>
      <c r="O26" s="84"/>
      <c r="P26" s="85"/>
    </row>
    <row r="27" spans="1:16" ht="15" customHeight="1" x14ac:dyDescent="0.25">
      <c r="A27" s="62"/>
      <c r="B27" s="63"/>
      <c r="C27" s="63"/>
      <c r="D27" s="71"/>
      <c r="E27" s="72"/>
      <c r="F27" s="72"/>
      <c r="G27" s="72"/>
      <c r="H27" s="72"/>
      <c r="I27" s="72"/>
      <c r="J27" s="72"/>
      <c r="K27" s="72"/>
      <c r="L27" s="72"/>
      <c r="M27" s="72"/>
      <c r="N27" s="72"/>
      <c r="O27" s="72"/>
      <c r="P27" s="86"/>
    </row>
    <row r="28" spans="1:16" ht="83.25" customHeight="1" x14ac:dyDescent="0.25">
      <c r="A28" s="62"/>
      <c r="B28" s="63"/>
      <c r="C28" s="63"/>
      <c r="D28" s="87"/>
      <c r="E28" s="88"/>
      <c r="F28" s="88"/>
      <c r="G28" s="88"/>
      <c r="H28" s="88"/>
      <c r="I28" s="88"/>
      <c r="J28" s="88"/>
      <c r="K28" s="88"/>
      <c r="L28" s="88"/>
      <c r="M28" s="88"/>
      <c r="N28" s="88"/>
      <c r="O28" s="88"/>
      <c r="P28" s="89"/>
    </row>
    <row r="29" spans="1:16" x14ac:dyDescent="0.25">
      <c r="A29" s="4"/>
      <c r="B29" s="5"/>
      <c r="C29" s="5"/>
      <c r="D29" s="3"/>
      <c r="E29" s="3"/>
      <c r="F29" s="3"/>
    </row>
    <row r="30" spans="1:16" ht="16.5" customHeight="1" x14ac:dyDescent="0.25">
      <c r="A30" s="62" t="s">
        <v>6</v>
      </c>
      <c r="B30" s="63"/>
      <c r="C30" s="63"/>
      <c r="D30" s="73" t="s">
        <v>31</v>
      </c>
      <c r="E30" s="74"/>
      <c r="F30" s="74"/>
      <c r="G30" s="74"/>
      <c r="H30" s="74"/>
      <c r="I30" s="74"/>
      <c r="J30" s="74"/>
      <c r="K30" s="74"/>
      <c r="L30" s="74"/>
      <c r="M30" s="74"/>
      <c r="N30" s="74"/>
      <c r="O30" s="74"/>
      <c r="P30" s="75"/>
    </row>
    <row r="31" spans="1:16" x14ac:dyDescent="0.25">
      <c r="A31" s="62"/>
      <c r="B31" s="63"/>
      <c r="C31" s="63"/>
      <c r="D31" s="76"/>
      <c r="E31" s="77"/>
      <c r="F31" s="77"/>
      <c r="G31" s="77"/>
      <c r="H31" s="77"/>
      <c r="I31" s="77"/>
      <c r="J31" s="77"/>
      <c r="K31" s="77"/>
      <c r="L31" s="77"/>
      <c r="M31" s="77"/>
      <c r="N31" s="77"/>
      <c r="O31" s="77"/>
      <c r="P31" s="78"/>
    </row>
    <row r="32" spans="1:16" ht="124.5" customHeight="1" x14ac:dyDescent="0.25">
      <c r="A32" s="62"/>
      <c r="B32" s="63"/>
      <c r="C32" s="63"/>
      <c r="D32" s="79"/>
      <c r="E32" s="80"/>
      <c r="F32" s="80"/>
      <c r="G32" s="80"/>
      <c r="H32" s="80"/>
      <c r="I32" s="80"/>
      <c r="J32" s="80"/>
      <c r="K32" s="80"/>
      <c r="L32" s="80"/>
      <c r="M32" s="80"/>
      <c r="N32" s="80"/>
      <c r="O32" s="80"/>
      <c r="P32" s="81"/>
    </row>
    <row r="33" spans="1:16" x14ac:dyDescent="0.25">
      <c r="A33" s="4"/>
      <c r="B33" s="5"/>
      <c r="C33" s="5"/>
      <c r="D33" s="3"/>
      <c r="E33" s="3"/>
      <c r="F33" s="3"/>
    </row>
    <row r="34" spans="1:16" ht="16.5" customHeight="1" x14ac:dyDescent="0.25">
      <c r="A34" s="62" t="s">
        <v>7</v>
      </c>
      <c r="B34" s="63"/>
      <c r="C34" s="63"/>
      <c r="D34" s="73" t="s">
        <v>32</v>
      </c>
      <c r="E34" s="74"/>
      <c r="F34" s="74"/>
      <c r="G34" s="74"/>
      <c r="H34" s="74"/>
      <c r="I34" s="74"/>
      <c r="J34" s="74"/>
      <c r="K34" s="74"/>
      <c r="L34" s="74"/>
      <c r="M34" s="74"/>
      <c r="N34" s="74"/>
      <c r="O34" s="74"/>
      <c r="P34" s="75"/>
    </row>
    <row r="35" spans="1:16" x14ac:dyDescent="0.25">
      <c r="A35" s="62"/>
      <c r="B35" s="63"/>
      <c r="C35" s="63"/>
      <c r="D35" s="76"/>
      <c r="E35" s="77"/>
      <c r="F35" s="77"/>
      <c r="G35" s="77"/>
      <c r="H35" s="77"/>
      <c r="I35" s="77"/>
      <c r="J35" s="77"/>
      <c r="K35" s="77"/>
      <c r="L35" s="77"/>
      <c r="M35" s="77"/>
      <c r="N35" s="77"/>
      <c r="O35" s="77"/>
      <c r="P35" s="78"/>
    </row>
    <row r="36" spans="1:16" ht="139.5" customHeight="1" x14ac:dyDescent="0.25">
      <c r="A36" s="62"/>
      <c r="B36" s="63"/>
      <c r="C36" s="63"/>
      <c r="D36" s="79"/>
      <c r="E36" s="80"/>
      <c r="F36" s="80"/>
      <c r="G36" s="80"/>
      <c r="H36" s="80"/>
      <c r="I36" s="80"/>
      <c r="J36" s="80"/>
      <c r="K36" s="80"/>
      <c r="L36" s="80"/>
      <c r="M36" s="80"/>
      <c r="N36" s="80"/>
      <c r="O36" s="80"/>
      <c r="P36" s="81"/>
    </row>
    <row r="37" spans="1:16" x14ac:dyDescent="0.25">
      <c r="A37" s="4"/>
      <c r="B37" s="5"/>
      <c r="C37" s="5"/>
      <c r="D37" s="3"/>
      <c r="E37" s="3"/>
      <c r="F37" s="3"/>
    </row>
    <row r="38" spans="1:16" ht="16.5" x14ac:dyDescent="0.25">
      <c r="A38" s="59" t="s">
        <v>15</v>
      </c>
      <c r="B38" s="60"/>
      <c r="C38" s="60"/>
      <c r="D38" s="82" t="s">
        <v>16</v>
      </c>
      <c r="E38" s="82"/>
      <c r="F38" s="82"/>
    </row>
  </sheetData>
  <mergeCells count="24">
    <mergeCell ref="A34:C36"/>
    <mergeCell ref="D34:P36"/>
    <mergeCell ref="A38:C38"/>
    <mergeCell ref="D38:F38"/>
    <mergeCell ref="A22:C24"/>
    <mergeCell ref="D22:P24"/>
    <mergeCell ref="A26:C28"/>
    <mergeCell ref="D26:P28"/>
    <mergeCell ref="A30:C32"/>
    <mergeCell ref="D30:P32"/>
    <mergeCell ref="D10:P12"/>
    <mergeCell ref="A10:C12"/>
    <mergeCell ref="A14:C16"/>
    <mergeCell ref="D14:P16"/>
    <mergeCell ref="A18:C20"/>
    <mergeCell ref="D18:P20"/>
    <mergeCell ref="A2:C2"/>
    <mergeCell ref="A4:C4"/>
    <mergeCell ref="D2:J2"/>
    <mergeCell ref="D4:J4"/>
    <mergeCell ref="D8:N8"/>
    <mergeCell ref="A6:C6"/>
    <mergeCell ref="A8:C8"/>
    <mergeCell ref="D6:J6"/>
  </mergeCells>
  <pageMargins left="0.7" right="0.7" top="0.75" bottom="0.75" header="0.3" footer="0.3"/>
  <pageSetup orientation="landscape" r:id="rId1"/>
  <headerFooter>
    <oddHeader>&amp;L&amp;G&amp;CInstrucciones y Criterios
para considerar en el llenado
del Formato 
"DES-07 PbR-SED"</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M10"/>
  <sheetViews>
    <sheetView workbookViewId="0">
      <selection activeCell="E11" sqref="E11"/>
    </sheetView>
  </sheetViews>
  <sheetFormatPr baseColWidth="10" defaultRowHeight="15" x14ac:dyDescent="0.25"/>
  <cols>
    <col min="5" max="6" width="11.7109375" bestFit="1" customWidth="1"/>
    <col min="7" max="7" width="14.7109375" bestFit="1" customWidth="1"/>
    <col min="8" max="10" width="11.7109375" bestFit="1" customWidth="1"/>
    <col min="11" max="11" width="12.7109375" bestFit="1" customWidth="1"/>
    <col min="13" max="13" width="12.7109375" bestFit="1" customWidth="1"/>
  </cols>
  <sheetData>
    <row r="3" spans="4:13" x14ac:dyDescent="0.25">
      <c r="E3" s="13">
        <v>14572</v>
      </c>
      <c r="F3" s="12" t="s">
        <v>22</v>
      </c>
      <c r="G3" s="12"/>
      <c r="H3" s="12"/>
      <c r="I3" s="12"/>
      <c r="J3" s="12"/>
      <c r="K3" s="12"/>
      <c r="L3" s="12"/>
      <c r="M3" s="12"/>
    </row>
    <row r="4" spans="4:13" x14ac:dyDescent="0.25">
      <c r="E4" s="13">
        <v>12283</v>
      </c>
      <c r="F4" s="12" t="s">
        <v>23</v>
      </c>
      <c r="G4" s="12">
        <f>E4*10000</f>
        <v>122830000</v>
      </c>
      <c r="H4" s="13">
        <v>14572</v>
      </c>
      <c r="I4" s="12"/>
      <c r="J4" s="13">
        <f>H4-E4</f>
        <v>2289</v>
      </c>
      <c r="K4" s="12">
        <f>J4*4000</f>
        <v>9156000</v>
      </c>
      <c r="L4" s="12"/>
      <c r="M4" s="12">
        <v>9156000</v>
      </c>
    </row>
    <row r="5" spans="4:13" x14ac:dyDescent="0.25">
      <c r="D5" t="s">
        <v>25</v>
      </c>
      <c r="E5" s="13">
        <v>286</v>
      </c>
      <c r="F5" s="12">
        <v>25000</v>
      </c>
      <c r="G5" s="12">
        <f>E5*F5</f>
        <v>7150000</v>
      </c>
      <c r="H5" s="13">
        <v>316</v>
      </c>
      <c r="I5" s="12">
        <f>E5-H5</f>
        <v>-30</v>
      </c>
      <c r="J5" s="13">
        <f>30*10</f>
        <v>300</v>
      </c>
      <c r="K5" s="12" t="s">
        <v>24</v>
      </c>
      <c r="L5" s="12"/>
      <c r="M5" s="12">
        <v>300000</v>
      </c>
    </row>
    <row r="6" spans="4:13" x14ac:dyDescent="0.25">
      <c r="G6" s="12">
        <f>SUM(G4:G5)</f>
        <v>129980000</v>
      </c>
    </row>
    <row r="7" spans="4:13" x14ac:dyDescent="0.25">
      <c r="J7">
        <v>30</v>
      </c>
    </row>
    <row r="8" spans="4:13" x14ac:dyDescent="0.25">
      <c r="E8" s="13">
        <v>12283</v>
      </c>
      <c r="J8">
        <v>2289</v>
      </c>
    </row>
    <row r="9" spans="4:13" x14ac:dyDescent="0.25">
      <c r="E9" s="13">
        <v>286</v>
      </c>
      <c r="J9">
        <f>SUM(J7:J8)</f>
        <v>2319</v>
      </c>
    </row>
    <row r="10" spans="4:13" x14ac:dyDescent="0.25">
      <c r="E10">
        <f>SUM(E8:E9)</f>
        <v>12569</v>
      </c>
      <c r="G10">
        <f>E10+J9</f>
        <v>14888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DES06</vt:lpstr>
      <vt:lpstr>Anexo 1</vt:lpstr>
      <vt:lpstr>Anexo 2</vt:lpstr>
      <vt:lpstr>Anexo 3</vt:lpstr>
      <vt:lpstr>Instructivo</vt:lpstr>
      <vt:lpstr>Hoja1</vt:lpstr>
      <vt:lpstr>Instructivo!Área_de_impresión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DAÍ MACIEL ALDANA</dc:creator>
  <cp:lastModifiedBy>CONTRALORIA</cp:lastModifiedBy>
  <cp:lastPrinted>2023-03-22T19:45:14Z</cp:lastPrinted>
  <dcterms:created xsi:type="dcterms:W3CDTF">2022-02-22T18:46:37Z</dcterms:created>
  <dcterms:modified xsi:type="dcterms:W3CDTF">2023-04-10T18:21:25Z</dcterms:modified>
</cp:coreProperties>
</file>